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ublic\Documents\Documents\Golf\Amitié\"/>
    </mc:Choice>
  </mc:AlternateContent>
  <bookViews>
    <workbookView xWindow="0" yWindow="0" windowWidth="28800" windowHeight="12435"/>
  </bookViews>
  <sheets>
    <sheet name="Données" sheetId="3" r:id="rId1"/>
    <sheet name="1°Equipe homme" sheetId="1" r:id="rId2"/>
    <sheet name="2°Equipe homme" sheetId="5" r:id="rId3"/>
    <sheet name="3°Equipe homme" sheetId="6" r:id="rId4"/>
    <sheet name="Equipe dame" sheetId="7" r:id="rId5"/>
    <sheet name="Equipe mixte" sheetId="8" r:id="rId6"/>
    <sheet name="Coups rendus" sheetId="4" r:id="rId7"/>
    <sheet name="Feuille de rencontre" sheetId="16" r:id="rId8"/>
    <sheet name="Mode d'emploi" sheetId="15" r:id="rId9"/>
  </sheets>
  <definedNames>
    <definedName name="_xlnm.Print_Area" localSheetId="6">'Coups rendus'!$A$2:$N$30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6" l="1"/>
  <c r="B20" i="16" l="1"/>
  <c r="I3" i="16" l="1"/>
  <c r="H3" i="16"/>
  <c r="B3" i="1" l="1"/>
  <c r="F3" i="16"/>
  <c r="D3" i="16"/>
  <c r="B3" i="16"/>
  <c r="I25" i="16"/>
  <c r="I24" i="16"/>
  <c r="I21" i="16"/>
  <c r="I20" i="16"/>
  <c r="I17" i="16"/>
  <c r="I16" i="16"/>
  <c r="I13" i="16"/>
  <c r="I12" i="16"/>
  <c r="I9" i="16"/>
  <c r="I8" i="16"/>
  <c r="I5" i="4"/>
  <c r="H25" i="16"/>
  <c r="H24" i="16"/>
  <c r="H21" i="16"/>
  <c r="H20" i="16"/>
  <c r="H17" i="16"/>
  <c r="H16" i="16"/>
  <c r="H13" i="16"/>
  <c r="H12" i="16"/>
  <c r="H9" i="16"/>
  <c r="H8" i="16"/>
  <c r="N5" i="4"/>
  <c r="C16" i="16"/>
  <c r="C20" i="16"/>
  <c r="C21" i="16"/>
  <c r="B25" i="16"/>
  <c r="B24" i="16"/>
  <c r="B21" i="16"/>
  <c r="B17" i="16"/>
  <c r="B16" i="16"/>
  <c r="B13" i="16"/>
  <c r="A18" i="4"/>
  <c r="B12" i="16"/>
  <c r="B9" i="16"/>
  <c r="C25" i="16"/>
  <c r="C24" i="16"/>
  <c r="C17" i="16"/>
  <c r="C13" i="16"/>
  <c r="C12" i="16"/>
  <c r="C9" i="16"/>
  <c r="C8" i="16"/>
  <c r="C5" i="4"/>
  <c r="B8" i="16"/>
  <c r="A5" i="4"/>
  <c r="B3" i="5" l="1"/>
  <c r="E82" i="3" l="1"/>
  <c r="E81" i="3"/>
  <c r="E80" i="3"/>
  <c r="E79" i="3"/>
  <c r="E78" i="3"/>
  <c r="E77" i="3"/>
  <c r="E76" i="3"/>
  <c r="E75" i="3"/>
  <c r="E74" i="3"/>
  <c r="E73" i="3"/>
  <c r="E72" i="3"/>
  <c r="E71" i="3"/>
  <c r="E70" i="3"/>
  <c r="E69" i="3"/>
  <c r="E68" i="3"/>
  <c r="E67" i="3"/>
  <c r="E66" i="3"/>
  <c r="E65" i="3"/>
  <c r="B3" i="8" l="1"/>
  <c r="B3" i="7"/>
  <c r="B3" i="6"/>
  <c r="N18" i="4" l="1"/>
  <c r="N17" i="4"/>
  <c r="N15" i="4"/>
  <c r="N14" i="4"/>
  <c r="N12" i="4"/>
  <c r="N11" i="4"/>
  <c r="N9" i="4"/>
  <c r="N8" i="4"/>
  <c r="N6" i="4"/>
  <c r="A17" i="4"/>
  <c r="A15" i="4"/>
  <c r="A14" i="4"/>
  <c r="A12" i="4"/>
  <c r="A11" i="4"/>
  <c r="A9" i="4"/>
  <c r="A8" i="4"/>
  <c r="A6" i="4"/>
  <c r="D10" i="8"/>
  <c r="D9" i="8"/>
  <c r="D8" i="8"/>
  <c r="D7" i="8"/>
  <c r="C10" i="8"/>
  <c r="D19" i="8" s="1"/>
  <c r="C9" i="8"/>
  <c r="D29" i="8" s="1"/>
  <c r="C8" i="8"/>
  <c r="D15" i="8" s="1"/>
  <c r="D17" i="8" l="1"/>
  <c r="D33" i="8"/>
  <c r="D31" i="8"/>
  <c r="C7" i="8"/>
  <c r="B10" i="8"/>
  <c r="B9" i="8"/>
  <c r="B8" i="8"/>
  <c r="B7" i="8"/>
  <c r="D10" i="7"/>
  <c r="D9" i="7"/>
  <c r="D8" i="7"/>
  <c r="D7" i="7"/>
  <c r="C10" i="7"/>
  <c r="D19" i="7" s="1"/>
  <c r="C9" i="7"/>
  <c r="D29" i="7" s="1"/>
  <c r="C8" i="7"/>
  <c r="D31" i="7" s="1"/>
  <c r="C7" i="7"/>
  <c r="D27" i="7" s="1"/>
  <c r="B10" i="7"/>
  <c r="C33" i="7" s="1"/>
  <c r="B9" i="7"/>
  <c r="C29" i="7" s="1"/>
  <c r="B8" i="7"/>
  <c r="C15" i="7" s="1"/>
  <c r="B7" i="7"/>
  <c r="C27" i="7" s="1"/>
  <c r="D10" i="6"/>
  <c r="D9" i="6"/>
  <c r="D8" i="6"/>
  <c r="C10" i="6"/>
  <c r="D33" i="6" s="1"/>
  <c r="C9" i="6"/>
  <c r="D17" i="6" s="1"/>
  <c r="C8" i="6"/>
  <c r="D31" i="6" s="1"/>
  <c r="C7" i="6"/>
  <c r="D27" i="6" s="1"/>
  <c r="B10" i="6"/>
  <c r="C19" i="6" s="1"/>
  <c r="B9" i="6"/>
  <c r="C17" i="6" s="1"/>
  <c r="B8" i="6"/>
  <c r="C15" i="6" s="1"/>
  <c r="B7" i="6"/>
  <c r="C27" i="6" s="1"/>
  <c r="D10" i="5"/>
  <c r="D9" i="5"/>
  <c r="D8" i="5"/>
  <c r="D7" i="5"/>
  <c r="C10" i="5"/>
  <c r="D19" i="5" s="1"/>
  <c r="C9" i="5"/>
  <c r="D29" i="5" s="1"/>
  <c r="C7" i="5"/>
  <c r="D27" i="5" s="1"/>
  <c r="C8" i="5"/>
  <c r="D31" i="5" s="1"/>
  <c r="B10" i="5"/>
  <c r="C19" i="5" s="1"/>
  <c r="B9" i="5"/>
  <c r="C29" i="5" s="1"/>
  <c r="B8" i="5"/>
  <c r="C15" i="5" s="1"/>
  <c r="B7" i="5"/>
  <c r="C27" i="5" s="1"/>
  <c r="D10" i="1"/>
  <c r="D9" i="1"/>
  <c r="D8" i="1"/>
  <c r="D7" i="1"/>
  <c r="C10" i="1"/>
  <c r="D33" i="1" s="1"/>
  <c r="C9" i="1"/>
  <c r="D17" i="1" s="1"/>
  <c r="C8" i="1"/>
  <c r="D31" i="1" s="1"/>
  <c r="C7" i="1"/>
  <c r="D13" i="1" s="1"/>
  <c r="B10" i="1"/>
  <c r="C19" i="1" s="1"/>
  <c r="B9" i="1"/>
  <c r="C29" i="1" s="1"/>
  <c r="B8" i="1"/>
  <c r="C31" i="1" s="1"/>
  <c r="B7" i="1"/>
  <c r="C27" i="1" s="1"/>
  <c r="I18" i="4"/>
  <c r="J18" i="4" s="1"/>
  <c r="I17" i="4"/>
  <c r="J17" i="4" s="1"/>
  <c r="I15" i="4"/>
  <c r="J15" i="4" s="1"/>
  <c r="I14" i="4"/>
  <c r="J14" i="4" s="1"/>
  <c r="I12" i="4"/>
  <c r="J12" i="4" s="1"/>
  <c r="I11" i="4"/>
  <c r="J11" i="4" s="1"/>
  <c r="I9" i="4"/>
  <c r="J9" i="4" s="1"/>
  <c r="I8" i="4"/>
  <c r="J8" i="4" s="1"/>
  <c r="I6" i="4"/>
  <c r="J6" i="4" s="1"/>
  <c r="J5" i="4"/>
  <c r="C18" i="4"/>
  <c r="D18" i="4" s="1"/>
  <c r="C17" i="4"/>
  <c r="D17" i="4" s="1"/>
  <c r="C15" i="4"/>
  <c r="D15" i="4" s="1"/>
  <c r="C14" i="4"/>
  <c r="D14" i="4" s="1"/>
  <c r="C12" i="4"/>
  <c r="D12" i="4" s="1"/>
  <c r="C11" i="4"/>
  <c r="D11" i="4" s="1"/>
  <c r="C9" i="4"/>
  <c r="D9" i="4" s="1"/>
  <c r="C8" i="4"/>
  <c r="D8" i="4" s="1"/>
  <c r="C6" i="4"/>
  <c r="D6" i="4" s="1"/>
  <c r="D5" i="4"/>
  <c r="M3" i="5"/>
  <c r="M3" i="6"/>
  <c r="M3" i="7"/>
  <c r="M3" i="8"/>
  <c r="M3" i="1"/>
  <c r="G3" i="5"/>
  <c r="G3" i="6"/>
  <c r="G3" i="7"/>
  <c r="G3" i="8"/>
  <c r="G3" i="1"/>
  <c r="C13" i="1" l="1"/>
  <c r="C29" i="6"/>
  <c r="C13" i="5"/>
  <c r="D33" i="5"/>
  <c r="D33" i="7"/>
  <c r="D13" i="6"/>
  <c r="C15" i="1"/>
  <c r="C17" i="1"/>
  <c r="C13" i="7"/>
  <c r="D17" i="5"/>
  <c r="C33" i="6"/>
  <c r="D17" i="7"/>
  <c r="D15" i="5"/>
  <c r="C31" i="6"/>
  <c r="D15" i="7"/>
  <c r="D29" i="1"/>
  <c r="C33" i="1"/>
  <c r="D15" i="1"/>
  <c r="C13" i="8"/>
  <c r="C27" i="8"/>
  <c r="D27" i="1"/>
  <c r="D15" i="6"/>
  <c r="D29" i="6"/>
  <c r="C15" i="8"/>
  <c r="C31" i="8"/>
  <c r="C17" i="5"/>
  <c r="C31" i="5"/>
  <c r="C17" i="7"/>
  <c r="C31" i="7"/>
  <c r="C33" i="5"/>
  <c r="D19" i="6"/>
  <c r="C19" i="7"/>
  <c r="C33" i="8"/>
  <c r="C19" i="8"/>
  <c r="C17" i="8"/>
  <c r="C29" i="8"/>
  <c r="D13" i="5"/>
  <c r="C13" i="6"/>
  <c r="D13" i="7"/>
  <c r="D27" i="8"/>
  <c r="D13" i="8"/>
  <c r="D19" i="1"/>
  <c r="C38" i="5"/>
  <c r="C38" i="6"/>
  <c r="C38" i="7"/>
  <c r="C38" i="8"/>
  <c r="C38" i="1"/>
  <c r="C37" i="5"/>
  <c r="C37" i="6"/>
  <c r="C37" i="7"/>
  <c r="C37" i="8"/>
  <c r="C37" i="1"/>
  <c r="C36" i="5"/>
  <c r="C36" i="6"/>
  <c r="C36" i="7"/>
  <c r="C36" i="8"/>
  <c r="C36" i="1"/>
  <c r="C35" i="5"/>
  <c r="C35" i="6"/>
  <c r="C35" i="7"/>
  <c r="C35" i="8"/>
  <c r="C35" i="1"/>
  <c r="B59" i="3"/>
  <c r="G7" i="8" s="1"/>
  <c r="B53" i="3"/>
  <c r="G7" i="7" s="1"/>
  <c r="B47" i="3"/>
  <c r="G7" i="6" s="1"/>
  <c r="B41" i="3"/>
  <c r="G7" i="5" s="1"/>
  <c r="B35" i="3"/>
  <c r="G7" i="1" s="1"/>
  <c r="J5" i="5" l="1"/>
  <c r="J5" i="6"/>
  <c r="J5" i="7"/>
  <c r="J5" i="8"/>
  <c r="J5" i="1"/>
  <c r="B17" i="8" l="1"/>
  <c r="B13" i="8"/>
  <c r="B33" i="7"/>
  <c r="B31" i="7"/>
  <c r="B33" i="6"/>
  <c r="B13" i="6"/>
  <c r="B65" i="3"/>
  <c r="C65" i="3"/>
  <c r="D65" i="3"/>
  <c r="B66" i="3"/>
  <c r="C66" i="3"/>
  <c r="D66" i="3"/>
  <c r="B67" i="3"/>
  <c r="C67" i="3"/>
  <c r="D67" i="3"/>
  <c r="B68" i="3"/>
  <c r="C68" i="3"/>
  <c r="D68" i="3"/>
  <c r="B69" i="3"/>
  <c r="C69" i="3"/>
  <c r="D69" i="3"/>
  <c r="B70" i="3"/>
  <c r="C70" i="3"/>
  <c r="D70" i="3"/>
  <c r="B71" i="3"/>
  <c r="C71" i="3"/>
  <c r="D71" i="3"/>
  <c r="B72" i="3"/>
  <c r="C72" i="3"/>
  <c r="D72" i="3"/>
  <c r="B73" i="3"/>
  <c r="C73" i="3"/>
  <c r="D73" i="3"/>
  <c r="B74" i="3"/>
  <c r="C74" i="3"/>
  <c r="D74" i="3"/>
  <c r="B75" i="3"/>
  <c r="C75" i="3"/>
  <c r="D75" i="3"/>
  <c r="B76" i="3"/>
  <c r="C76" i="3"/>
  <c r="D76" i="3"/>
  <c r="B77" i="3"/>
  <c r="C77" i="3"/>
  <c r="D77" i="3"/>
  <c r="A65" i="3"/>
  <c r="A66" i="3"/>
  <c r="A67" i="3"/>
  <c r="B33" i="5"/>
  <c r="B31" i="5"/>
  <c r="N30" i="4"/>
  <c r="I30" i="4"/>
  <c r="C30" i="4"/>
  <c r="A30" i="4"/>
  <c r="N29" i="4"/>
  <c r="I29" i="4"/>
  <c r="C29" i="4"/>
  <c r="A29" i="4"/>
  <c r="N28" i="4"/>
  <c r="I28" i="4"/>
  <c r="C28" i="4"/>
  <c r="A28" i="4"/>
  <c r="N27" i="4"/>
  <c r="I27" i="4"/>
  <c r="C27" i="4"/>
  <c r="A27" i="4"/>
  <c r="N26" i="4"/>
  <c r="I26" i="4"/>
  <c r="C26" i="4"/>
  <c r="A26" i="4"/>
  <c r="N25" i="4"/>
  <c r="I25" i="4"/>
  <c r="C25" i="4"/>
  <c r="A25" i="4"/>
  <c r="N24" i="4"/>
  <c r="I24" i="4"/>
  <c r="C24" i="4"/>
  <c r="A24" i="4"/>
  <c r="N23" i="4"/>
  <c r="I23" i="4"/>
  <c r="C23" i="4"/>
  <c r="A23" i="4"/>
  <c r="N22" i="4"/>
  <c r="I22" i="4"/>
  <c r="C22" i="4"/>
  <c r="A22" i="4"/>
  <c r="N21" i="4"/>
  <c r="I21" i="4"/>
  <c r="C21" i="4"/>
  <c r="A21" i="4"/>
  <c r="D30" i="4"/>
  <c r="J29" i="4"/>
  <c r="D29" i="4"/>
  <c r="J28" i="4"/>
  <c r="D28" i="4"/>
  <c r="J27" i="4"/>
  <c r="J26" i="4"/>
  <c r="D26" i="4"/>
  <c r="J25" i="4"/>
  <c r="J24" i="4"/>
  <c r="D24" i="4"/>
  <c r="J23" i="4"/>
  <c r="J22" i="4"/>
  <c r="D22" i="4"/>
  <c r="J21" i="4"/>
  <c r="D82" i="3"/>
  <c r="C82" i="3"/>
  <c r="B82" i="3"/>
  <c r="A82" i="3"/>
  <c r="D81" i="3"/>
  <c r="C81" i="3"/>
  <c r="B81" i="3"/>
  <c r="A81" i="3"/>
  <c r="D80" i="3"/>
  <c r="C80" i="3"/>
  <c r="B80" i="3"/>
  <c r="A80" i="3"/>
  <c r="D79" i="3"/>
  <c r="C79" i="3"/>
  <c r="B79" i="3"/>
  <c r="A79" i="3"/>
  <c r="D78" i="3"/>
  <c r="C78" i="3"/>
  <c r="B78" i="3"/>
  <c r="A78" i="3"/>
  <c r="A77" i="3"/>
  <c r="A76" i="3"/>
  <c r="A75" i="3"/>
  <c r="A74" i="3"/>
  <c r="A73" i="3"/>
  <c r="A72" i="3"/>
  <c r="A71" i="3"/>
  <c r="A70" i="3"/>
  <c r="A69" i="3"/>
  <c r="A68" i="3"/>
  <c r="E29" i="4" l="1"/>
  <c r="F29" i="4" s="1"/>
  <c r="G29" i="4" s="1"/>
  <c r="E27" i="8" s="1"/>
  <c r="E28" i="4"/>
  <c r="F28" i="4" s="1"/>
  <c r="G28" i="4" s="1"/>
  <c r="E31" i="7" s="1"/>
  <c r="E24" i="4"/>
  <c r="F24" i="4" s="1"/>
  <c r="G24" i="4" s="1"/>
  <c r="E31" i="5" s="1"/>
  <c r="E26" i="4"/>
  <c r="F26" i="4" s="1"/>
  <c r="G26" i="4" s="1"/>
  <c r="E31" i="6" s="1"/>
  <c r="E22" i="4"/>
  <c r="F22" i="4" s="1"/>
  <c r="G22" i="4" s="1"/>
  <c r="E31" i="1" s="1"/>
  <c r="E11" i="4"/>
  <c r="F11" i="4" s="1"/>
  <c r="G11" i="4" s="1"/>
  <c r="E13" i="6" s="1"/>
  <c r="E5" i="4"/>
  <c r="F5" i="4" s="1"/>
  <c r="G5" i="4" s="1"/>
  <c r="E13" i="1" s="1"/>
  <c r="E8" i="4"/>
  <c r="F8" i="4" s="1"/>
  <c r="G8" i="4" s="1"/>
  <c r="E13" i="5" s="1"/>
  <c r="E14" i="4"/>
  <c r="F14" i="4" s="1"/>
  <c r="G14" i="4" s="1"/>
  <c r="E13" i="7" s="1"/>
  <c r="K29" i="4"/>
  <c r="L29" i="4" s="1"/>
  <c r="M29" i="4" s="1"/>
  <c r="E29" i="8" s="1"/>
  <c r="M29" i="8" s="1"/>
  <c r="E17" i="4"/>
  <c r="F17" i="4" s="1"/>
  <c r="G17" i="4" s="1"/>
  <c r="E13" i="8" s="1"/>
  <c r="K18" i="4"/>
  <c r="L18" i="4" s="1"/>
  <c r="M18" i="4" s="1"/>
  <c r="E19" i="8" s="1"/>
  <c r="K15" i="4"/>
  <c r="L15" i="4" s="1"/>
  <c r="M15" i="4" s="1"/>
  <c r="E19" i="7" s="1"/>
  <c r="D27" i="4"/>
  <c r="E27" i="4" s="1"/>
  <c r="F27" i="4" s="1"/>
  <c r="G27" i="4" s="1"/>
  <c r="E27" i="7" s="1"/>
  <c r="K26" i="4"/>
  <c r="L26" i="4" s="1"/>
  <c r="M26" i="4" s="1"/>
  <c r="E33" i="6" s="1"/>
  <c r="L33" i="6" s="1"/>
  <c r="K12" i="4"/>
  <c r="L12" i="4" s="1"/>
  <c r="M12" i="4" s="1"/>
  <c r="E19" i="6" s="1"/>
  <c r="D25" i="4"/>
  <c r="K25" i="4" s="1"/>
  <c r="L25" i="4" s="1"/>
  <c r="M25" i="4" s="1"/>
  <c r="E29" i="6" s="1"/>
  <c r="K9" i="4"/>
  <c r="L9" i="4" s="1"/>
  <c r="M9" i="4" s="1"/>
  <c r="E19" i="5" s="1"/>
  <c r="D23" i="4"/>
  <c r="E23" i="4" s="1"/>
  <c r="F23" i="4" s="1"/>
  <c r="G23" i="4" s="1"/>
  <c r="E27" i="5" s="1"/>
  <c r="K6" i="4"/>
  <c r="L6" i="4" s="1"/>
  <c r="M6" i="4" s="1"/>
  <c r="E19" i="1" s="1"/>
  <c r="D21" i="4"/>
  <c r="E21" i="4" s="1"/>
  <c r="F21" i="4" s="1"/>
  <c r="G21" i="4" s="1"/>
  <c r="E27" i="1" s="1"/>
  <c r="B36" i="3"/>
  <c r="G8" i="1" s="1"/>
  <c r="B48" i="3"/>
  <c r="G8" i="6" s="1"/>
  <c r="B54" i="3"/>
  <c r="G8" i="7" s="1"/>
  <c r="B60" i="3"/>
  <c r="G8" i="8" s="1"/>
  <c r="B17" i="5"/>
  <c r="B27" i="5"/>
  <c r="B29" i="5"/>
  <c r="B19" i="6"/>
  <c r="B29" i="8"/>
  <c r="B29" i="7"/>
  <c r="B13" i="7"/>
  <c r="B13" i="5"/>
  <c r="B15" i="5"/>
  <c r="B19" i="8"/>
  <c r="B19" i="5"/>
  <c r="B19" i="7"/>
  <c r="C41" i="3"/>
  <c r="C45" i="3" s="1"/>
  <c r="H11" i="5" s="1"/>
  <c r="B42" i="3"/>
  <c r="G8" i="5" s="1"/>
  <c r="C35" i="3"/>
  <c r="C36" i="3" s="1"/>
  <c r="B49" i="3"/>
  <c r="G9" i="6" s="1"/>
  <c r="B56" i="3"/>
  <c r="G10" i="7" s="1"/>
  <c r="B61" i="3"/>
  <c r="G9" i="8" s="1"/>
  <c r="B62" i="3"/>
  <c r="G10" i="8" s="1"/>
  <c r="B63" i="3"/>
  <c r="G11" i="8" s="1"/>
  <c r="C59" i="3"/>
  <c r="B27" i="8"/>
  <c r="B33" i="8"/>
  <c r="B31" i="8"/>
  <c r="B15" i="8"/>
  <c r="B57" i="3"/>
  <c r="C53" i="3"/>
  <c r="C54" i="3" s="1"/>
  <c r="H8" i="7" s="1"/>
  <c r="B55" i="3"/>
  <c r="B15" i="7"/>
  <c r="B27" i="7"/>
  <c r="B17" i="7"/>
  <c r="B51" i="3"/>
  <c r="B29" i="6"/>
  <c r="B27" i="6"/>
  <c r="B17" i="6"/>
  <c r="B15" i="6"/>
  <c r="B31" i="6"/>
  <c r="C47" i="3"/>
  <c r="C48" i="3" s="1"/>
  <c r="H8" i="6" s="1"/>
  <c r="B50" i="3"/>
  <c r="B43" i="3"/>
  <c r="G9" i="5" s="1"/>
  <c r="B44" i="3"/>
  <c r="G10" i="5" s="1"/>
  <c r="B45" i="3"/>
  <c r="G11" i="5" s="1"/>
  <c r="K24" i="4"/>
  <c r="L24" i="4" s="1"/>
  <c r="M24" i="4" s="1"/>
  <c r="E33" i="5" s="1"/>
  <c r="M33" i="5" s="1"/>
  <c r="K28" i="4"/>
  <c r="L28" i="4" s="1"/>
  <c r="M28" i="4" s="1"/>
  <c r="E33" i="7" s="1"/>
  <c r="N33" i="7" s="1"/>
  <c r="K22" i="4"/>
  <c r="L22" i="4" s="1"/>
  <c r="M22" i="4" s="1"/>
  <c r="E33" i="1" s="1"/>
  <c r="E6" i="4"/>
  <c r="F6" i="4" s="1"/>
  <c r="G6" i="4" s="1"/>
  <c r="E15" i="1" s="1"/>
  <c r="E9" i="4"/>
  <c r="F9" i="4" s="1"/>
  <c r="G9" i="4" s="1"/>
  <c r="E15" i="5" s="1"/>
  <c r="E12" i="4"/>
  <c r="F12" i="4" s="1"/>
  <c r="G12" i="4" s="1"/>
  <c r="E15" i="6" s="1"/>
  <c r="E15" i="4"/>
  <c r="F15" i="4" s="1"/>
  <c r="G15" i="4" s="1"/>
  <c r="E15" i="7" s="1"/>
  <c r="E18" i="4"/>
  <c r="F18" i="4" s="1"/>
  <c r="G18" i="4" s="1"/>
  <c r="E15" i="8" s="1"/>
  <c r="J30" i="4"/>
  <c r="K30" i="4" s="1"/>
  <c r="L30" i="4" s="1"/>
  <c r="M30" i="4" s="1"/>
  <c r="E33" i="8" s="1"/>
  <c r="N33" i="8" s="1"/>
  <c r="K5" i="4"/>
  <c r="L5" i="4" s="1"/>
  <c r="M5" i="4" s="1"/>
  <c r="E17" i="1" s="1"/>
  <c r="K8" i="4"/>
  <c r="L8" i="4" s="1"/>
  <c r="M8" i="4" s="1"/>
  <c r="E17" i="5" s="1"/>
  <c r="L17" i="5" s="1"/>
  <c r="K11" i="4"/>
  <c r="L11" i="4" s="1"/>
  <c r="M11" i="4" s="1"/>
  <c r="E17" i="6" s="1"/>
  <c r="N17" i="6" s="1"/>
  <c r="K14" i="4"/>
  <c r="L14" i="4" s="1"/>
  <c r="M14" i="4" s="1"/>
  <c r="E17" i="7" s="1"/>
  <c r="K17" i="7" s="1"/>
  <c r="K17" i="4"/>
  <c r="L17" i="4" s="1"/>
  <c r="M17" i="4" s="1"/>
  <c r="E17" i="8" s="1"/>
  <c r="B39" i="3"/>
  <c r="B37" i="3"/>
  <c r="B38" i="3"/>
  <c r="N33" i="6" l="1"/>
  <c r="K29" i="8"/>
  <c r="O29" i="8"/>
  <c r="I29" i="8"/>
  <c r="N29" i="8"/>
  <c r="E25" i="4"/>
  <c r="F25" i="4" s="1"/>
  <c r="G25" i="4" s="1"/>
  <c r="E27" i="6" s="1"/>
  <c r="J29" i="8"/>
  <c r="L29" i="8"/>
  <c r="H29" i="8"/>
  <c r="G29" i="8"/>
  <c r="K23" i="4"/>
  <c r="L23" i="4" s="1"/>
  <c r="M23" i="4" s="1"/>
  <c r="E29" i="5" s="1"/>
  <c r="H29" i="5" s="1"/>
  <c r="O17" i="6"/>
  <c r="M33" i="6"/>
  <c r="H33" i="6"/>
  <c r="I33" i="6"/>
  <c r="G33" i="6"/>
  <c r="M33" i="7"/>
  <c r="L33" i="7"/>
  <c r="O33" i="7"/>
  <c r="M33" i="8"/>
  <c r="O33" i="8"/>
  <c r="L33" i="8"/>
  <c r="I33" i="8"/>
  <c r="H33" i="8"/>
  <c r="J33" i="8"/>
  <c r="G33" i="8"/>
  <c r="K33" i="8"/>
  <c r="K33" i="7"/>
  <c r="H33" i="7"/>
  <c r="I33" i="7"/>
  <c r="G33" i="7"/>
  <c r="J33" i="7"/>
  <c r="N17" i="7"/>
  <c r="H17" i="7"/>
  <c r="I17" i="7"/>
  <c r="L17" i="7"/>
  <c r="O17" i="7"/>
  <c r="M17" i="7"/>
  <c r="G17" i="7"/>
  <c r="J17" i="7"/>
  <c r="K27" i="4"/>
  <c r="L27" i="4" s="1"/>
  <c r="M27" i="4" s="1"/>
  <c r="E29" i="7" s="1"/>
  <c r="G17" i="6"/>
  <c r="J17" i="6"/>
  <c r="I17" i="6"/>
  <c r="K17" i="6"/>
  <c r="J33" i="6"/>
  <c r="O33" i="6"/>
  <c r="K33" i="6"/>
  <c r="K29" i="6"/>
  <c r="M29" i="6"/>
  <c r="O29" i="6"/>
  <c r="J29" i="6"/>
  <c r="H29" i="6"/>
  <c r="N29" i="6"/>
  <c r="G29" i="6"/>
  <c r="I29" i="6"/>
  <c r="L29" i="6"/>
  <c r="H17" i="6"/>
  <c r="M17" i="6"/>
  <c r="L17" i="6"/>
  <c r="N33" i="5"/>
  <c r="O33" i="5"/>
  <c r="I33" i="5"/>
  <c r="G33" i="5"/>
  <c r="L33" i="5"/>
  <c r="J33" i="5"/>
  <c r="K33" i="5"/>
  <c r="H33" i="5"/>
  <c r="M17" i="5"/>
  <c r="G17" i="5"/>
  <c r="N17" i="5"/>
  <c r="O17" i="5"/>
  <c r="K17" i="5"/>
  <c r="J17" i="5"/>
  <c r="I17" i="5"/>
  <c r="H17" i="5"/>
  <c r="K21" i="4"/>
  <c r="L21" i="4" s="1"/>
  <c r="M21" i="4" s="1"/>
  <c r="E29" i="1" s="1"/>
  <c r="H8" i="1"/>
  <c r="C38" i="3"/>
  <c r="H10" i="1" s="1"/>
  <c r="D35" i="3"/>
  <c r="D36" i="3" s="1"/>
  <c r="C39" i="3"/>
  <c r="H11" i="1" s="1"/>
  <c r="H7" i="8"/>
  <c r="C60" i="3"/>
  <c r="H8" i="8" s="1"/>
  <c r="C56" i="3"/>
  <c r="H10" i="7" s="1"/>
  <c r="D41" i="3"/>
  <c r="D42" i="3" s="1"/>
  <c r="I8" i="5" s="1"/>
  <c r="C43" i="3"/>
  <c r="H9" i="5" s="1"/>
  <c r="C44" i="3"/>
  <c r="H10" i="5" s="1"/>
  <c r="C37" i="3"/>
  <c r="H9" i="1" s="1"/>
  <c r="H7" i="1"/>
  <c r="H7" i="5"/>
  <c r="C42" i="3"/>
  <c r="H8" i="5" s="1"/>
  <c r="C63" i="3"/>
  <c r="H11" i="8" s="1"/>
  <c r="C62" i="3"/>
  <c r="H10" i="8" s="1"/>
  <c r="C61" i="3"/>
  <c r="H9" i="8" s="1"/>
  <c r="D59" i="3"/>
  <c r="G9" i="7"/>
  <c r="G11" i="7"/>
  <c r="C55" i="3"/>
  <c r="D53" i="3"/>
  <c r="D54" i="3" s="1"/>
  <c r="I8" i="7" s="1"/>
  <c r="C57" i="3"/>
  <c r="H7" i="7"/>
  <c r="G10" i="6"/>
  <c r="H7" i="6"/>
  <c r="G11" i="6"/>
  <c r="C51" i="3"/>
  <c r="C50" i="3"/>
  <c r="C49" i="3"/>
  <c r="D47" i="3"/>
  <c r="D48" i="3" s="1"/>
  <c r="I8" i="6" s="1"/>
  <c r="G10" i="1"/>
  <c r="G9" i="1"/>
  <c r="G11" i="1"/>
  <c r="E30" i="4"/>
  <c r="F30" i="4" s="1"/>
  <c r="G30" i="4" s="1"/>
  <c r="E31" i="8" s="1"/>
  <c r="N29" i="5" l="1"/>
  <c r="M29" i="5"/>
  <c r="L29" i="5"/>
  <c r="G29" i="5"/>
  <c r="I29" i="5"/>
  <c r="O29" i="5"/>
  <c r="J29" i="5"/>
  <c r="K29" i="5"/>
  <c r="K29" i="7"/>
  <c r="J29" i="7"/>
  <c r="G29" i="7"/>
  <c r="L29" i="7"/>
  <c r="I29" i="7"/>
  <c r="O29" i="7"/>
  <c r="M29" i="7"/>
  <c r="H29" i="7"/>
  <c r="N29" i="7"/>
  <c r="D38" i="3"/>
  <c r="I10" i="1" s="1"/>
  <c r="I8" i="1"/>
  <c r="D37" i="3"/>
  <c r="I9" i="1" s="1"/>
  <c r="D39" i="3"/>
  <c r="I11" i="1" s="1"/>
  <c r="E35" i="3"/>
  <c r="E36" i="3" s="1"/>
  <c r="I7" i="5"/>
  <c r="I7" i="1"/>
  <c r="D43" i="3"/>
  <c r="I9" i="5" s="1"/>
  <c r="E41" i="3"/>
  <c r="J7" i="5" s="1"/>
  <c r="D44" i="3"/>
  <c r="I10" i="5" s="1"/>
  <c r="I7" i="8"/>
  <c r="D60" i="3"/>
  <c r="I8" i="8" s="1"/>
  <c r="D45" i="3"/>
  <c r="I11" i="5" s="1"/>
  <c r="D57" i="3"/>
  <c r="I11" i="7" s="1"/>
  <c r="D63" i="3"/>
  <c r="I11" i="8" s="1"/>
  <c r="D62" i="3"/>
  <c r="I10" i="8" s="1"/>
  <c r="D61" i="3"/>
  <c r="I9" i="8" s="1"/>
  <c r="E59" i="3"/>
  <c r="D56" i="3"/>
  <c r="I10" i="7" s="1"/>
  <c r="E53" i="3"/>
  <c r="E54" i="3" s="1"/>
  <c r="J8" i="7" s="1"/>
  <c r="D55" i="3"/>
  <c r="I9" i="7" s="1"/>
  <c r="I7" i="7"/>
  <c r="H9" i="7"/>
  <c r="G18" i="8"/>
  <c r="G16" i="8"/>
  <c r="G14" i="8"/>
  <c r="H11" i="7"/>
  <c r="G18" i="7"/>
  <c r="G16" i="7"/>
  <c r="G14" i="7"/>
  <c r="H10" i="6"/>
  <c r="H9" i="6"/>
  <c r="I7" i="6"/>
  <c r="G16" i="6"/>
  <c r="G14" i="6"/>
  <c r="H11" i="6"/>
  <c r="H16" i="6" s="1"/>
  <c r="G18" i="6"/>
  <c r="D50" i="3"/>
  <c r="D49" i="3"/>
  <c r="E47" i="3"/>
  <c r="E48" i="3" s="1"/>
  <c r="J8" i="6" s="1"/>
  <c r="D51" i="3"/>
  <c r="G18" i="5"/>
  <c r="G14" i="5"/>
  <c r="G16" i="5"/>
  <c r="H16" i="5"/>
  <c r="H14" i="5"/>
  <c r="H18" i="5"/>
  <c r="E43" i="3" l="1"/>
  <c r="J9" i="5" s="1"/>
  <c r="E45" i="3"/>
  <c r="J11" i="5" s="1"/>
  <c r="E44" i="3"/>
  <c r="J10" i="5" s="1"/>
  <c r="F35" i="3"/>
  <c r="F36" i="3" s="1"/>
  <c r="K8" i="1" s="1"/>
  <c r="E42" i="3"/>
  <c r="J8" i="5" s="1"/>
  <c r="F41" i="3"/>
  <c r="G41" i="3" s="1"/>
  <c r="J8" i="1"/>
  <c r="E37" i="3"/>
  <c r="J9" i="1" s="1"/>
  <c r="J7" i="1"/>
  <c r="E38" i="3"/>
  <c r="J10" i="1" s="1"/>
  <c r="E39" i="3"/>
  <c r="J11" i="1" s="1"/>
  <c r="J7" i="8"/>
  <c r="E60" i="3"/>
  <c r="J8" i="8" s="1"/>
  <c r="E56" i="3"/>
  <c r="J10" i="7" s="1"/>
  <c r="J7" i="7"/>
  <c r="F53" i="3"/>
  <c r="E55" i="3"/>
  <c r="J9" i="7" s="1"/>
  <c r="E57" i="3"/>
  <c r="J11" i="7" s="1"/>
  <c r="E62" i="3"/>
  <c r="J10" i="8" s="1"/>
  <c r="E63" i="3"/>
  <c r="J11" i="8" s="1"/>
  <c r="E61" i="3"/>
  <c r="J9" i="8" s="1"/>
  <c r="F59" i="3"/>
  <c r="H18" i="6"/>
  <c r="I14" i="8"/>
  <c r="I18" i="8"/>
  <c r="I16" i="8"/>
  <c r="H16" i="8"/>
  <c r="H14" i="8"/>
  <c r="H18" i="8"/>
  <c r="J7" i="6"/>
  <c r="H18" i="7"/>
  <c r="H14" i="7"/>
  <c r="H16" i="7"/>
  <c r="I9" i="6"/>
  <c r="I10" i="6"/>
  <c r="H14" i="6"/>
  <c r="I11" i="6"/>
  <c r="I16" i="6" s="1"/>
  <c r="E50" i="3"/>
  <c r="E49" i="3"/>
  <c r="F47" i="3"/>
  <c r="F48" i="3" s="1"/>
  <c r="K8" i="6" s="1"/>
  <c r="E51" i="3"/>
  <c r="I18" i="5"/>
  <c r="I16" i="5"/>
  <c r="I14" i="5"/>
  <c r="B19" i="1"/>
  <c r="B17" i="1"/>
  <c r="B29" i="1"/>
  <c r="B33" i="1"/>
  <c r="B31" i="1"/>
  <c r="B27" i="1"/>
  <c r="B15" i="1"/>
  <c r="B13" i="1"/>
  <c r="K7" i="1" l="1"/>
  <c r="F39" i="3"/>
  <c r="K11" i="1" s="1"/>
  <c r="K16" i="1" s="1"/>
  <c r="G35" i="3"/>
  <c r="G36" i="3" s="1"/>
  <c r="L8" i="1" s="1"/>
  <c r="F37" i="3"/>
  <c r="K9" i="1" s="1"/>
  <c r="F44" i="3"/>
  <c r="K10" i="5" s="1"/>
  <c r="F43" i="3"/>
  <c r="K9" i="5" s="1"/>
  <c r="F38" i="3"/>
  <c r="K10" i="1" s="1"/>
  <c r="F42" i="3"/>
  <c r="K8" i="5" s="1"/>
  <c r="F45" i="3"/>
  <c r="K11" i="5" s="1"/>
  <c r="K7" i="5"/>
  <c r="F57" i="3"/>
  <c r="K11" i="7" s="1"/>
  <c r="F54" i="3"/>
  <c r="K8" i="7" s="1"/>
  <c r="K7" i="8"/>
  <c r="F60" i="3"/>
  <c r="K8" i="8" s="1"/>
  <c r="K7" i="7"/>
  <c r="L7" i="5"/>
  <c r="G42" i="3"/>
  <c r="L8" i="5" s="1"/>
  <c r="F56" i="3"/>
  <c r="K10" i="7" s="1"/>
  <c r="F55" i="3"/>
  <c r="K9" i="7" s="1"/>
  <c r="G53" i="3"/>
  <c r="G54" i="3" s="1"/>
  <c r="L8" i="7" s="1"/>
  <c r="F61" i="3"/>
  <c r="K9" i="8" s="1"/>
  <c r="G59" i="3"/>
  <c r="F63" i="3"/>
  <c r="K11" i="8" s="1"/>
  <c r="F62" i="3"/>
  <c r="K10" i="8" s="1"/>
  <c r="J16" i="8"/>
  <c r="J18" i="8"/>
  <c r="J14" i="8"/>
  <c r="I18" i="6"/>
  <c r="I14" i="6"/>
  <c r="J10" i="6"/>
  <c r="J11" i="6"/>
  <c r="J14" i="6" s="1"/>
  <c r="I18" i="7"/>
  <c r="I14" i="7"/>
  <c r="I16" i="7"/>
  <c r="K7" i="6"/>
  <c r="J9" i="6"/>
  <c r="F49" i="3"/>
  <c r="G47" i="3"/>
  <c r="G48" i="3" s="1"/>
  <c r="L8" i="6" s="1"/>
  <c r="F51" i="3"/>
  <c r="F50" i="3"/>
  <c r="G43" i="3"/>
  <c r="L9" i="5" s="1"/>
  <c r="H41" i="3"/>
  <c r="G45" i="3"/>
  <c r="L11" i="5" s="1"/>
  <c r="G44" i="3"/>
  <c r="L10" i="5" s="1"/>
  <c r="J18" i="5"/>
  <c r="J14" i="5"/>
  <c r="J16" i="5"/>
  <c r="H18" i="1"/>
  <c r="I18" i="1"/>
  <c r="J18" i="1"/>
  <c r="H16" i="1"/>
  <c r="I16" i="1"/>
  <c r="J16" i="1"/>
  <c r="H14" i="1"/>
  <c r="I14" i="1"/>
  <c r="J14" i="1"/>
  <c r="G18" i="1"/>
  <c r="G16" i="1"/>
  <c r="G14" i="1"/>
  <c r="G37" i="3" l="1"/>
  <c r="L9" i="1" s="1"/>
  <c r="L7" i="1"/>
  <c r="H35" i="3"/>
  <c r="H36" i="3" s="1"/>
  <c r="M8" i="1" s="1"/>
  <c r="G39" i="3"/>
  <c r="L11" i="1" s="1"/>
  <c r="L14" i="1" s="1"/>
  <c r="G38" i="3"/>
  <c r="L10" i="1" s="1"/>
  <c r="H53" i="3"/>
  <c r="H54" i="3" s="1"/>
  <c r="M8" i="7" s="1"/>
  <c r="L7" i="8"/>
  <c r="G60" i="3"/>
  <c r="L8" i="8" s="1"/>
  <c r="G56" i="3"/>
  <c r="L10" i="7" s="1"/>
  <c r="M7" i="5"/>
  <c r="H42" i="3"/>
  <c r="M8" i="5" s="1"/>
  <c r="G57" i="3"/>
  <c r="L11" i="7" s="1"/>
  <c r="G55" i="3"/>
  <c r="L9" i="7" s="1"/>
  <c r="L7" i="7"/>
  <c r="G61" i="3"/>
  <c r="L9" i="8" s="1"/>
  <c r="G62" i="3"/>
  <c r="L10" i="8" s="1"/>
  <c r="H59" i="3"/>
  <c r="G63" i="3"/>
  <c r="L11" i="8" s="1"/>
  <c r="K14" i="8"/>
  <c r="K16" i="8"/>
  <c r="K18" i="8"/>
  <c r="J16" i="6"/>
  <c r="J18" i="6"/>
  <c r="K9" i="6"/>
  <c r="K10" i="6"/>
  <c r="J14" i="7"/>
  <c r="J18" i="7"/>
  <c r="J16" i="7"/>
  <c r="L7" i="6"/>
  <c r="K11" i="6"/>
  <c r="K14" i="6" s="1"/>
  <c r="G49" i="3"/>
  <c r="H47" i="3"/>
  <c r="H48" i="3" s="1"/>
  <c r="M8" i="6" s="1"/>
  <c r="G51" i="3"/>
  <c r="G50" i="3"/>
  <c r="I41" i="3"/>
  <c r="H43" i="3"/>
  <c r="M9" i="5" s="1"/>
  <c r="H45" i="3"/>
  <c r="M11" i="5" s="1"/>
  <c r="H44" i="3"/>
  <c r="M10" i="5" s="1"/>
  <c r="K14" i="1"/>
  <c r="K18" i="1"/>
  <c r="K14" i="5"/>
  <c r="K16" i="5"/>
  <c r="K18" i="5"/>
  <c r="H39" i="3" l="1"/>
  <c r="M11" i="1" s="1"/>
  <c r="M14" i="1" s="1"/>
  <c r="H38" i="3"/>
  <c r="M10" i="1" s="1"/>
  <c r="M7" i="1"/>
  <c r="I35" i="3"/>
  <c r="I36" i="3" s="1"/>
  <c r="N8" i="1" s="1"/>
  <c r="H37" i="3"/>
  <c r="M9" i="1" s="1"/>
  <c r="H55" i="3"/>
  <c r="M9" i="7" s="1"/>
  <c r="H56" i="3"/>
  <c r="M10" i="7" s="1"/>
  <c r="I53" i="3"/>
  <c r="I54" i="3" s="1"/>
  <c r="N8" i="7" s="1"/>
  <c r="H57" i="3"/>
  <c r="M11" i="7" s="1"/>
  <c r="M7" i="7"/>
  <c r="M7" i="8"/>
  <c r="H60" i="3"/>
  <c r="M8" i="8" s="1"/>
  <c r="N7" i="5"/>
  <c r="I42" i="3"/>
  <c r="N8" i="5" s="1"/>
  <c r="I59" i="3"/>
  <c r="H63" i="3"/>
  <c r="M11" i="8" s="1"/>
  <c r="H62" i="3"/>
  <c r="M10" i="8" s="1"/>
  <c r="H61" i="3"/>
  <c r="M9" i="8" s="1"/>
  <c r="L16" i="8"/>
  <c r="L14" i="8"/>
  <c r="L18" i="8"/>
  <c r="L11" i="6"/>
  <c r="L14" i="6" s="1"/>
  <c r="L9" i="6"/>
  <c r="K16" i="6"/>
  <c r="K18" i="6"/>
  <c r="M7" i="6"/>
  <c r="L10" i="6"/>
  <c r="K14" i="7"/>
  <c r="K16" i="7"/>
  <c r="K18" i="7"/>
  <c r="I47" i="3"/>
  <c r="I48" i="3" s="1"/>
  <c r="N8" i="6" s="1"/>
  <c r="H51" i="3"/>
  <c r="H50" i="3"/>
  <c r="H49" i="3"/>
  <c r="I43" i="3"/>
  <c r="N9" i="5" s="1"/>
  <c r="J41" i="3"/>
  <c r="I45" i="3"/>
  <c r="N11" i="5" s="1"/>
  <c r="I44" i="3"/>
  <c r="N10" i="5" s="1"/>
  <c r="L18" i="1"/>
  <c r="L16" i="1"/>
  <c r="L14" i="5"/>
  <c r="L16" i="5"/>
  <c r="L18" i="5"/>
  <c r="N7" i="1" l="1"/>
  <c r="I39" i="3"/>
  <c r="N11" i="1" s="1"/>
  <c r="N18" i="1" s="1"/>
  <c r="I38" i="3"/>
  <c r="N10" i="1" s="1"/>
  <c r="N7" i="7"/>
  <c r="I57" i="3"/>
  <c r="N11" i="7" s="1"/>
  <c r="I56" i="3"/>
  <c r="N10" i="7" s="1"/>
  <c r="J53" i="3"/>
  <c r="J54" i="3" s="1"/>
  <c r="O8" i="7" s="1"/>
  <c r="I55" i="3"/>
  <c r="N9" i="7" s="1"/>
  <c r="J35" i="3"/>
  <c r="J36" i="3" s="1"/>
  <c r="O8" i="1" s="1"/>
  <c r="I37" i="3"/>
  <c r="N9" i="1" s="1"/>
  <c r="N7" i="8"/>
  <c r="I60" i="3"/>
  <c r="N8" i="8" s="1"/>
  <c r="O7" i="5"/>
  <c r="J42" i="3"/>
  <c r="O8" i="5" s="1"/>
  <c r="I63" i="3"/>
  <c r="N11" i="8" s="1"/>
  <c r="I61" i="3"/>
  <c r="N9" i="8" s="1"/>
  <c r="J59" i="3"/>
  <c r="I62" i="3"/>
  <c r="N10" i="8" s="1"/>
  <c r="L16" i="6"/>
  <c r="L18" i="6"/>
  <c r="M16" i="8"/>
  <c r="M14" i="8"/>
  <c r="M18" i="8"/>
  <c r="N7" i="6"/>
  <c r="M9" i="6"/>
  <c r="M10" i="6"/>
  <c r="L18" i="7"/>
  <c r="L14" i="7"/>
  <c r="L16" i="7"/>
  <c r="M11" i="6"/>
  <c r="M14" i="6" s="1"/>
  <c r="I51" i="3"/>
  <c r="I50" i="3"/>
  <c r="I49" i="3"/>
  <c r="J47" i="3"/>
  <c r="J48" i="3" s="1"/>
  <c r="O8" i="6" s="1"/>
  <c r="J45" i="3"/>
  <c r="O11" i="5" s="1"/>
  <c r="K41" i="3"/>
  <c r="J44" i="3"/>
  <c r="O10" i="5" s="1"/>
  <c r="J43" i="3"/>
  <c r="O9" i="5" s="1"/>
  <c r="M18" i="1"/>
  <c r="M16" i="1"/>
  <c r="M16" i="5"/>
  <c r="M14" i="5"/>
  <c r="M18" i="5"/>
  <c r="K35" i="3" l="1"/>
  <c r="K36" i="3" s="1"/>
  <c r="G22" i="1" s="1"/>
  <c r="J38" i="3"/>
  <c r="O10" i="1" s="1"/>
  <c r="J37" i="3"/>
  <c r="O9" i="1" s="1"/>
  <c r="O7" i="1"/>
  <c r="J39" i="3"/>
  <c r="O11" i="1" s="1"/>
  <c r="R11" i="1" s="1"/>
  <c r="J56" i="3"/>
  <c r="O10" i="7" s="1"/>
  <c r="K53" i="3"/>
  <c r="K54" i="3" s="1"/>
  <c r="G22" i="7" s="1"/>
  <c r="J57" i="3"/>
  <c r="O11" i="7" s="1"/>
  <c r="J55" i="3"/>
  <c r="O9" i="8" s="1"/>
  <c r="O7" i="7"/>
  <c r="O7" i="8"/>
  <c r="J60" i="3"/>
  <c r="O8" i="8" s="1"/>
  <c r="G21" i="5"/>
  <c r="K42" i="3"/>
  <c r="G22" i="5" s="1"/>
  <c r="J63" i="3"/>
  <c r="O11" i="8" s="1"/>
  <c r="T11" i="8" s="1"/>
  <c r="K59" i="3"/>
  <c r="J62" i="3"/>
  <c r="O10" i="8" s="1"/>
  <c r="J61" i="3"/>
  <c r="M16" i="6"/>
  <c r="M18" i="6"/>
  <c r="N18" i="8"/>
  <c r="N16" i="8"/>
  <c r="N14" i="8"/>
  <c r="N11" i="6"/>
  <c r="N18" i="6" s="1"/>
  <c r="M16" i="7"/>
  <c r="M18" i="7"/>
  <c r="M14" i="7"/>
  <c r="N10" i="6"/>
  <c r="O7" i="6"/>
  <c r="N9" i="6"/>
  <c r="J51" i="3"/>
  <c r="J50" i="3"/>
  <c r="J49" i="3"/>
  <c r="K47" i="3"/>
  <c r="K48" i="3" s="1"/>
  <c r="G22" i="6" s="1"/>
  <c r="K45" i="3"/>
  <c r="G25" i="5" s="1"/>
  <c r="K44" i="3"/>
  <c r="G24" i="5" s="1"/>
  <c r="K43" i="3"/>
  <c r="G23" i="5" s="1"/>
  <c r="L41" i="3"/>
  <c r="N16" i="1"/>
  <c r="N14" i="1"/>
  <c r="Z11" i="5"/>
  <c r="N14" i="5"/>
  <c r="N16" i="5"/>
  <c r="N18" i="5"/>
  <c r="K38" i="3" l="1"/>
  <c r="G24" i="1" s="1"/>
  <c r="L35" i="3"/>
  <c r="L36" i="3" s="1"/>
  <c r="H22" i="1" s="1"/>
  <c r="K39" i="3"/>
  <c r="G21" i="1"/>
  <c r="K37" i="3"/>
  <c r="G23" i="1" s="1"/>
  <c r="G21" i="7"/>
  <c r="L53" i="3"/>
  <c r="L54" i="3" s="1"/>
  <c r="H22" i="7" s="1"/>
  <c r="K57" i="3"/>
  <c r="G25" i="7" s="1"/>
  <c r="K55" i="3"/>
  <c r="G23" i="7" s="1"/>
  <c r="K56" i="3"/>
  <c r="G24" i="7" s="1"/>
  <c r="O9" i="7"/>
  <c r="G21" i="8"/>
  <c r="K60" i="3"/>
  <c r="G22" i="8" s="1"/>
  <c r="H21" i="5"/>
  <c r="L42" i="3"/>
  <c r="H22" i="5" s="1"/>
  <c r="K63" i="3"/>
  <c r="G25" i="8" s="1"/>
  <c r="K62" i="3"/>
  <c r="G24" i="8" s="1"/>
  <c r="L59" i="3"/>
  <c r="K61" i="3"/>
  <c r="G23" i="8" s="1"/>
  <c r="O18" i="8"/>
  <c r="Z18" i="8" s="1"/>
  <c r="O14" i="8"/>
  <c r="X14" i="8" s="1"/>
  <c r="O16" i="8"/>
  <c r="Z16" i="8" s="1"/>
  <c r="Z11" i="8"/>
  <c r="Y11" i="8"/>
  <c r="S11" i="8"/>
  <c r="X11" i="8"/>
  <c r="R11" i="8"/>
  <c r="W11" i="8"/>
  <c r="V11" i="8"/>
  <c r="U11" i="8"/>
  <c r="L56" i="3"/>
  <c r="O11" i="6"/>
  <c r="W11" i="6" s="1"/>
  <c r="N16" i="6"/>
  <c r="G21" i="6"/>
  <c r="O10" i="6"/>
  <c r="N14" i="6"/>
  <c r="O9" i="6"/>
  <c r="N16" i="7"/>
  <c r="N18" i="7"/>
  <c r="N14" i="7"/>
  <c r="S11" i="7"/>
  <c r="T11" i="7"/>
  <c r="Z11" i="7"/>
  <c r="R11" i="7"/>
  <c r="U11" i="7"/>
  <c r="K51" i="3"/>
  <c r="K50" i="3"/>
  <c r="K49" i="3"/>
  <c r="L47" i="3"/>
  <c r="L48" i="3" s="1"/>
  <c r="H22" i="6" s="1"/>
  <c r="Z11" i="1"/>
  <c r="T11" i="1"/>
  <c r="U11" i="1"/>
  <c r="L45" i="3"/>
  <c r="H25" i="5" s="1"/>
  <c r="L44" i="3"/>
  <c r="H24" i="5" s="1"/>
  <c r="L43" i="3"/>
  <c r="H23" i="5" s="1"/>
  <c r="M41" i="3"/>
  <c r="X11" i="1"/>
  <c r="O18" i="1"/>
  <c r="R18" i="1" s="1"/>
  <c r="S11" i="1"/>
  <c r="I13" i="1" s="1"/>
  <c r="Y11" i="1"/>
  <c r="U11" i="5"/>
  <c r="W11" i="1"/>
  <c r="O16" i="1"/>
  <c r="Z16" i="1" s="1"/>
  <c r="O14" i="1"/>
  <c r="Y14" i="1" s="1"/>
  <c r="V11" i="1"/>
  <c r="O18" i="5"/>
  <c r="T18" i="5" s="1"/>
  <c r="O14" i="5"/>
  <c r="W14" i="5" s="1"/>
  <c r="O16" i="5"/>
  <c r="S16" i="5" s="1"/>
  <c r="S11" i="5"/>
  <c r="V11" i="5"/>
  <c r="Y11" i="5"/>
  <c r="T11" i="5"/>
  <c r="R11" i="5"/>
  <c r="W11" i="5"/>
  <c r="X11" i="5"/>
  <c r="G25" i="1"/>
  <c r="G32" i="1" s="1"/>
  <c r="H21" i="1"/>
  <c r="L38" i="3"/>
  <c r="L39" i="3"/>
  <c r="L37" i="3"/>
  <c r="M35" i="3"/>
  <c r="M36" i="3" s="1"/>
  <c r="I22" i="1" s="1"/>
  <c r="M53" i="3" l="1"/>
  <c r="M54" i="3" s="1"/>
  <c r="I22" i="7" s="1"/>
  <c r="L57" i="3"/>
  <c r="Y16" i="5"/>
  <c r="L55" i="3"/>
  <c r="H23" i="7" s="1"/>
  <c r="H21" i="7"/>
  <c r="M13" i="1"/>
  <c r="H21" i="8"/>
  <c r="L60" i="3"/>
  <c r="H22" i="8" s="1"/>
  <c r="I21" i="5"/>
  <c r="M42" i="3"/>
  <c r="I22" i="5" s="1"/>
  <c r="N13" i="7"/>
  <c r="V16" i="8"/>
  <c r="T14" i="8"/>
  <c r="R16" i="8"/>
  <c r="O17" i="8" s="1"/>
  <c r="T18" i="8"/>
  <c r="W14" i="8"/>
  <c r="S14" i="8"/>
  <c r="T16" i="8"/>
  <c r="O13" i="8"/>
  <c r="L62" i="3"/>
  <c r="H24" i="8" s="1"/>
  <c r="L61" i="3"/>
  <c r="H23" i="8" s="1"/>
  <c r="M59" i="3"/>
  <c r="L63" i="3"/>
  <c r="H25" i="8" s="1"/>
  <c r="Y16" i="8"/>
  <c r="V18" i="8"/>
  <c r="H25" i="7"/>
  <c r="H24" i="7"/>
  <c r="S16" i="8"/>
  <c r="U16" i="8"/>
  <c r="W16" i="8"/>
  <c r="X16" i="8"/>
  <c r="I21" i="7"/>
  <c r="G13" i="8"/>
  <c r="I13" i="8"/>
  <c r="H13" i="8"/>
  <c r="J13" i="8"/>
  <c r="K13" i="8"/>
  <c r="L13" i="8"/>
  <c r="M13" i="8"/>
  <c r="N13" i="8"/>
  <c r="Y14" i="8"/>
  <c r="U14" i="8"/>
  <c r="R14" i="8"/>
  <c r="Z14" i="8"/>
  <c r="V14" i="8"/>
  <c r="G28" i="8"/>
  <c r="G30" i="8"/>
  <c r="G32" i="8"/>
  <c r="S18" i="8"/>
  <c r="R18" i="8"/>
  <c r="U18" i="8"/>
  <c r="Y18" i="8"/>
  <c r="W18" i="8"/>
  <c r="X18" i="8"/>
  <c r="X11" i="6"/>
  <c r="M56" i="3"/>
  <c r="M57" i="3"/>
  <c r="M55" i="3"/>
  <c r="N53" i="3"/>
  <c r="N54" i="3" s="1"/>
  <c r="J22" i="7" s="1"/>
  <c r="U11" i="6"/>
  <c r="H21" i="6"/>
  <c r="O16" i="6"/>
  <c r="Z16" i="6" s="1"/>
  <c r="Y11" i="6"/>
  <c r="O18" i="6"/>
  <c r="G24" i="6"/>
  <c r="Z11" i="6"/>
  <c r="O14" i="6"/>
  <c r="Y14" i="6" s="1"/>
  <c r="G25" i="6"/>
  <c r="G32" i="6" s="1"/>
  <c r="S11" i="6"/>
  <c r="V11" i="6"/>
  <c r="T11" i="6"/>
  <c r="G23" i="6"/>
  <c r="R11" i="6"/>
  <c r="G13" i="7"/>
  <c r="H13" i="7"/>
  <c r="I13" i="7"/>
  <c r="J13" i="7"/>
  <c r="K13" i="7"/>
  <c r="L13" i="7"/>
  <c r="M13" i="7"/>
  <c r="O14" i="7"/>
  <c r="O18" i="7"/>
  <c r="O16" i="7"/>
  <c r="R16" i="7" s="1"/>
  <c r="O13" i="7"/>
  <c r="W11" i="7"/>
  <c r="Y11" i="7"/>
  <c r="V11" i="7"/>
  <c r="X11" i="7"/>
  <c r="L50" i="3"/>
  <c r="L49" i="3"/>
  <c r="M47" i="3"/>
  <c r="M48" i="3" s="1"/>
  <c r="I22" i="6" s="1"/>
  <c r="L51" i="3"/>
  <c r="T18" i="1"/>
  <c r="O13" i="1"/>
  <c r="H13" i="1"/>
  <c r="Y18" i="1"/>
  <c r="V14" i="1"/>
  <c r="L13" i="1"/>
  <c r="M44" i="3"/>
  <c r="I24" i="5" s="1"/>
  <c r="M43" i="3"/>
  <c r="I23" i="5" s="1"/>
  <c r="N41" i="3"/>
  <c r="M45" i="3"/>
  <c r="I25" i="5" s="1"/>
  <c r="N13" i="1"/>
  <c r="Z18" i="1"/>
  <c r="V18" i="1"/>
  <c r="K13" i="1"/>
  <c r="J13" i="1"/>
  <c r="S18" i="1"/>
  <c r="G13" i="1"/>
  <c r="X14" i="1"/>
  <c r="U18" i="1"/>
  <c r="X18" i="1"/>
  <c r="W18" i="1"/>
  <c r="X16" i="5"/>
  <c r="S16" i="1"/>
  <c r="U16" i="1"/>
  <c r="Z18" i="5"/>
  <c r="X16" i="1"/>
  <c r="O13" i="5"/>
  <c r="Y16" i="1"/>
  <c r="R14" i="1"/>
  <c r="U14" i="1"/>
  <c r="S14" i="1"/>
  <c r="R16" i="1"/>
  <c r="Z14" i="1"/>
  <c r="T16" i="1"/>
  <c r="W16" i="1"/>
  <c r="V16" i="1"/>
  <c r="T16" i="5"/>
  <c r="G28" i="1"/>
  <c r="R16" i="5"/>
  <c r="G30" i="1"/>
  <c r="U16" i="5"/>
  <c r="T14" i="1"/>
  <c r="W14" i="1"/>
  <c r="X14" i="5"/>
  <c r="S18" i="5"/>
  <c r="Y18" i="5"/>
  <c r="R18" i="5"/>
  <c r="R14" i="5"/>
  <c r="N13" i="5"/>
  <c r="G13" i="5"/>
  <c r="H13" i="5"/>
  <c r="I13" i="5"/>
  <c r="J13" i="5"/>
  <c r="K13" i="5"/>
  <c r="L13" i="5"/>
  <c r="M13" i="5"/>
  <c r="Z14" i="5"/>
  <c r="X18" i="5"/>
  <c r="I21" i="1"/>
  <c r="V18" i="5"/>
  <c r="H23" i="1"/>
  <c r="G30" i="5"/>
  <c r="G28" i="5"/>
  <c r="G32" i="5"/>
  <c r="V14" i="5"/>
  <c r="S14" i="5"/>
  <c r="H25" i="1"/>
  <c r="H32" i="1" s="1"/>
  <c r="U14" i="5"/>
  <c r="H24" i="1"/>
  <c r="W18" i="5"/>
  <c r="T14" i="5"/>
  <c r="V16" i="5"/>
  <c r="Z16" i="5"/>
  <c r="W16" i="5"/>
  <c r="U18" i="5"/>
  <c r="Y14" i="5"/>
  <c r="K17" i="1"/>
  <c r="H17" i="1"/>
  <c r="O17" i="1"/>
  <c r="G17" i="1"/>
  <c r="M17" i="1"/>
  <c r="N17" i="1"/>
  <c r="J17" i="1"/>
  <c r="L17" i="1"/>
  <c r="I17" i="1"/>
  <c r="M38" i="3"/>
  <c r="M39" i="3"/>
  <c r="M37" i="3"/>
  <c r="N35" i="3"/>
  <c r="N36" i="3" s="1"/>
  <c r="J22" i="1" s="1"/>
  <c r="M19" i="1" l="1"/>
  <c r="O13" i="6"/>
  <c r="X18" i="6"/>
  <c r="M15" i="1"/>
  <c r="I21" i="8"/>
  <c r="M60" i="3"/>
  <c r="I22" i="8" s="1"/>
  <c r="J21" i="5"/>
  <c r="N42" i="3"/>
  <c r="J22" i="5" s="1"/>
  <c r="S18" i="6"/>
  <c r="R18" i="6"/>
  <c r="O19" i="6" s="1"/>
  <c r="K13" i="6"/>
  <c r="G17" i="8"/>
  <c r="I17" i="8"/>
  <c r="H17" i="8"/>
  <c r="J17" i="8"/>
  <c r="K17" i="8"/>
  <c r="L17" i="8"/>
  <c r="M17" i="8"/>
  <c r="N17" i="8"/>
  <c r="M62" i="3"/>
  <c r="I24" i="8" s="1"/>
  <c r="M61" i="3"/>
  <c r="I23" i="8" s="1"/>
  <c r="N59" i="3"/>
  <c r="M63" i="3"/>
  <c r="I25" i="8" s="1"/>
  <c r="O15" i="8"/>
  <c r="U16" i="6"/>
  <c r="H28" i="8"/>
  <c r="H30" i="8"/>
  <c r="H32" i="8"/>
  <c r="I24" i="7"/>
  <c r="G15" i="8"/>
  <c r="I15" i="8"/>
  <c r="H15" i="8"/>
  <c r="J15" i="8"/>
  <c r="K15" i="8"/>
  <c r="L15" i="8"/>
  <c r="M15" i="8"/>
  <c r="N15" i="8"/>
  <c r="I13" i="6"/>
  <c r="J21" i="7"/>
  <c r="I23" i="7"/>
  <c r="I25" i="7"/>
  <c r="M13" i="6"/>
  <c r="Z14" i="6"/>
  <c r="G30" i="6"/>
  <c r="O53" i="3"/>
  <c r="O54" i="3" s="1"/>
  <c r="K22" i="7" s="1"/>
  <c r="N55" i="3"/>
  <c r="N56" i="3"/>
  <c r="N57" i="3"/>
  <c r="S16" i="6"/>
  <c r="J13" i="6"/>
  <c r="R16" i="6"/>
  <c r="V18" i="6"/>
  <c r="G28" i="6"/>
  <c r="T16" i="6"/>
  <c r="V16" i="6"/>
  <c r="L13" i="6"/>
  <c r="Z18" i="6"/>
  <c r="X16" i="6"/>
  <c r="Y16" i="6"/>
  <c r="W16" i="6"/>
  <c r="I21" i="6"/>
  <c r="H23" i="6"/>
  <c r="S14" i="6"/>
  <c r="H24" i="6"/>
  <c r="R14" i="6"/>
  <c r="T18" i="7"/>
  <c r="X18" i="7"/>
  <c r="Z18" i="7"/>
  <c r="Y18" i="7"/>
  <c r="U18" i="7"/>
  <c r="W18" i="7"/>
  <c r="R18" i="7"/>
  <c r="S18" i="7"/>
  <c r="X14" i="6"/>
  <c r="T14" i="7"/>
  <c r="V14" i="7"/>
  <c r="W14" i="7"/>
  <c r="Y14" i="7"/>
  <c r="R14" i="7"/>
  <c r="U14" i="7"/>
  <c r="S14" i="7"/>
  <c r="Z14" i="7"/>
  <c r="X14" i="7"/>
  <c r="Y18" i="6"/>
  <c r="W18" i="6"/>
  <c r="T18" i="6"/>
  <c r="W14" i="6"/>
  <c r="G13" i="6"/>
  <c r="G28" i="7"/>
  <c r="G30" i="7"/>
  <c r="G32" i="7"/>
  <c r="H25" i="6"/>
  <c r="H30" i="6" s="1"/>
  <c r="S16" i="7"/>
  <c r="Z16" i="7"/>
  <c r="V16" i="7"/>
  <c r="X16" i="7"/>
  <c r="Y16" i="7"/>
  <c r="U16" i="7"/>
  <c r="W16" i="7"/>
  <c r="T16" i="7"/>
  <c r="V14" i="6"/>
  <c r="T14" i="6"/>
  <c r="H13" i="6"/>
  <c r="V18" i="7"/>
  <c r="U14" i="6"/>
  <c r="N13" i="6"/>
  <c r="U18" i="6"/>
  <c r="M50" i="3"/>
  <c r="M49" i="3"/>
  <c r="N47" i="3"/>
  <c r="N48" i="3" s="1"/>
  <c r="J22" i="6" s="1"/>
  <c r="M51" i="3"/>
  <c r="H19" i="1"/>
  <c r="G19" i="1"/>
  <c r="L19" i="1"/>
  <c r="K19" i="1"/>
  <c r="N43" i="3"/>
  <c r="J23" i="5" s="1"/>
  <c r="O41" i="3"/>
  <c r="N44" i="3"/>
  <c r="J24" i="5" s="1"/>
  <c r="N45" i="3"/>
  <c r="J25" i="5" s="1"/>
  <c r="O19" i="1"/>
  <c r="I19" i="1"/>
  <c r="N19" i="1"/>
  <c r="J19" i="1"/>
  <c r="K15" i="1"/>
  <c r="L15" i="1"/>
  <c r="J15" i="1"/>
  <c r="N15" i="1"/>
  <c r="H15" i="1"/>
  <c r="G15" i="1"/>
  <c r="I15" i="1"/>
  <c r="O15" i="1"/>
  <c r="H30" i="1"/>
  <c r="I23" i="1"/>
  <c r="H15" i="5"/>
  <c r="I15" i="5"/>
  <c r="J15" i="5"/>
  <c r="K15" i="5"/>
  <c r="L15" i="5"/>
  <c r="M15" i="5"/>
  <c r="N15" i="5"/>
  <c r="H28" i="1"/>
  <c r="G15" i="5"/>
  <c r="G19" i="5"/>
  <c r="H19" i="5"/>
  <c r="I19" i="5"/>
  <c r="J19" i="5"/>
  <c r="K19" i="5"/>
  <c r="L19" i="5"/>
  <c r="M19" i="5"/>
  <c r="N19" i="5"/>
  <c r="O15" i="5"/>
  <c r="O19" i="5"/>
  <c r="I25" i="1"/>
  <c r="I30" i="1" s="1"/>
  <c r="I24" i="1"/>
  <c r="H28" i="5"/>
  <c r="H30" i="5"/>
  <c r="H32" i="5"/>
  <c r="J21" i="1"/>
  <c r="N37" i="3"/>
  <c r="O35" i="3"/>
  <c r="O36" i="3" s="1"/>
  <c r="K22" i="1" s="1"/>
  <c r="N39" i="3"/>
  <c r="N38" i="3"/>
  <c r="G19" i="6" l="1"/>
  <c r="H19" i="6"/>
  <c r="I19" i="6"/>
  <c r="J19" i="6"/>
  <c r="K19" i="6"/>
  <c r="L19" i="6"/>
  <c r="M19" i="6"/>
  <c r="N19" i="6"/>
  <c r="J21" i="8"/>
  <c r="N60" i="3"/>
  <c r="J22" i="8" s="1"/>
  <c r="K21" i="5"/>
  <c r="O42" i="3"/>
  <c r="K22" i="5" s="1"/>
  <c r="O15" i="6"/>
  <c r="O59" i="3"/>
  <c r="N63" i="3"/>
  <c r="J25" i="8" s="1"/>
  <c r="N61" i="3"/>
  <c r="J23" i="8" s="1"/>
  <c r="N62" i="3"/>
  <c r="J24" i="8" s="1"/>
  <c r="J24" i="7"/>
  <c r="I30" i="8"/>
  <c r="I28" i="8"/>
  <c r="I32" i="8"/>
  <c r="J23" i="7"/>
  <c r="J25" i="7"/>
  <c r="K21" i="7"/>
  <c r="G19" i="7"/>
  <c r="H19" i="7"/>
  <c r="I19" i="7"/>
  <c r="J19" i="7"/>
  <c r="K19" i="7"/>
  <c r="L19" i="7"/>
  <c r="M19" i="7"/>
  <c r="N19" i="7"/>
  <c r="O19" i="7"/>
  <c r="O15" i="7"/>
  <c r="O55" i="3"/>
  <c r="P53" i="3"/>
  <c r="P54" i="3" s="1"/>
  <c r="L22" i="7" s="1"/>
  <c r="O56" i="3"/>
  <c r="O57" i="3"/>
  <c r="I15" i="6"/>
  <c r="H28" i="6"/>
  <c r="H30" i="7"/>
  <c r="H28" i="7"/>
  <c r="H32" i="7"/>
  <c r="G15" i="7"/>
  <c r="H15" i="7"/>
  <c r="I15" i="7"/>
  <c r="J15" i="7"/>
  <c r="K15" i="7"/>
  <c r="L15" i="7"/>
  <c r="M15" i="7"/>
  <c r="N15" i="7"/>
  <c r="I25" i="6"/>
  <c r="I32" i="6" s="1"/>
  <c r="J21" i="6"/>
  <c r="I23" i="6"/>
  <c r="I24" i="6"/>
  <c r="H32" i="6"/>
  <c r="J15" i="6"/>
  <c r="G15" i="6"/>
  <c r="H15" i="6"/>
  <c r="L15" i="6"/>
  <c r="M15" i="6"/>
  <c r="K15" i="6"/>
  <c r="N15" i="6"/>
  <c r="N49" i="3"/>
  <c r="O47" i="3"/>
  <c r="O48" i="3" s="1"/>
  <c r="K22" i="6" s="1"/>
  <c r="N51" i="3"/>
  <c r="N50" i="3"/>
  <c r="O43" i="3"/>
  <c r="K23" i="5" s="1"/>
  <c r="P41" i="3"/>
  <c r="O44" i="3"/>
  <c r="K24" i="5" s="1"/>
  <c r="O45" i="3"/>
  <c r="K25" i="5" s="1"/>
  <c r="I28" i="1"/>
  <c r="I32" i="1"/>
  <c r="J25" i="1"/>
  <c r="J30" i="1" s="1"/>
  <c r="J24" i="1"/>
  <c r="K21" i="1"/>
  <c r="I32" i="5"/>
  <c r="I30" i="5"/>
  <c r="I28" i="5"/>
  <c r="J23" i="1"/>
  <c r="O37" i="3"/>
  <c r="P35" i="3"/>
  <c r="P36" i="3" s="1"/>
  <c r="L22" i="1" s="1"/>
  <c r="O39" i="3"/>
  <c r="O38" i="3"/>
  <c r="K21" i="8" l="1"/>
  <c r="O60" i="3"/>
  <c r="K22" i="8" s="1"/>
  <c r="L21" i="5"/>
  <c r="P42" i="3"/>
  <c r="L22" i="5" s="1"/>
  <c r="O61" i="3"/>
  <c r="K23" i="8" s="1"/>
  <c r="P59" i="3"/>
  <c r="O62" i="3"/>
  <c r="K24" i="8" s="1"/>
  <c r="O63" i="3"/>
  <c r="K25" i="8" s="1"/>
  <c r="I30" i="6"/>
  <c r="K25" i="7"/>
  <c r="J30" i="8"/>
  <c r="J28" i="8"/>
  <c r="J32" i="8"/>
  <c r="K23" i="7"/>
  <c r="L21" i="7"/>
  <c r="K24" i="7"/>
  <c r="Q53" i="3"/>
  <c r="Q54" i="3" s="1"/>
  <c r="M22" i="7" s="1"/>
  <c r="P55" i="3"/>
  <c r="P57" i="3"/>
  <c r="P56" i="3"/>
  <c r="I32" i="7"/>
  <c r="I28" i="7"/>
  <c r="I30" i="7"/>
  <c r="J24" i="6"/>
  <c r="J25" i="6"/>
  <c r="J30" i="6" s="1"/>
  <c r="K21" i="6"/>
  <c r="J23" i="6"/>
  <c r="I28" i="6"/>
  <c r="O49" i="3"/>
  <c r="P47" i="3"/>
  <c r="P48" i="3" s="1"/>
  <c r="L22" i="6" s="1"/>
  <c r="O51" i="3"/>
  <c r="O50" i="3"/>
  <c r="Q41" i="3"/>
  <c r="P43" i="3"/>
  <c r="L23" i="5" s="1"/>
  <c r="P45" i="3"/>
  <c r="L25" i="5" s="1"/>
  <c r="P44" i="3"/>
  <c r="L24" i="5" s="1"/>
  <c r="J32" i="1"/>
  <c r="J30" i="5"/>
  <c r="J28" i="5"/>
  <c r="J32" i="5"/>
  <c r="K24" i="1"/>
  <c r="K25" i="1"/>
  <c r="K32" i="1" s="1"/>
  <c r="L21" i="1"/>
  <c r="K23" i="1"/>
  <c r="J28" i="1"/>
  <c r="Q35" i="3"/>
  <c r="Q36" i="3" s="1"/>
  <c r="M22" i="1" s="1"/>
  <c r="P37" i="3"/>
  <c r="P39" i="3"/>
  <c r="P38" i="3"/>
  <c r="L21" i="8" l="1"/>
  <c r="P60" i="3"/>
  <c r="L22" i="8" s="1"/>
  <c r="M21" i="5"/>
  <c r="Q42" i="3"/>
  <c r="M22" i="5" s="1"/>
  <c r="Q59" i="3"/>
  <c r="P61" i="3"/>
  <c r="L23" i="8" s="1"/>
  <c r="P62" i="3"/>
  <c r="L24" i="8" s="1"/>
  <c r="P63" i="3"/>
  <c r="L25" i="8" s="1"/>
  <c r="L25" i="7"/>
  <c r="L23" i="7"/>
  <c r="M21" i="7"/>
  <c r="L24" i="7"/>
  <c r="K32" i="8"/>
  <c r="K28" i="8"/>
  <c r="K30" i="8"/>
  <c r="Q55" i="3"/>
  <c r="R53" i="3"/>
  <c r="R54" i="3" s="1"/>
  <c r="N22" i="7" s="1"/>
  <c r="Q57" i="3"/>
  <c r="Q56" i="3"/>
  <c r="J32" i="6"/>
  <c r="J28" i="6"/>
  <c r="K23" i="6"/>
  <c r="K24" i="6"/>
  <c r="K25" i="6"/>
  <c r="K32" i="6" s="1"/>
  <c r="J32" i="7"/>
  <c r="J30" i="7"/>
  <c r="J28" i="7"/>
  <c r="L21" i="6"/>
  <c r="Q47" i="3"/>
  <c r="Q48" i="3" s="1"/>
  <c r="M22" i="6" s="1"/>
  <c r="P51" i="3"/>
  <c r="P50" i="3"/>
  <c r="P49" i="3"/>
  <c r="Q45" i="3"/>
  <c r="M25" i="5" s="1"/>
  <c r="Q44" i="3"/>
  <c r="M24" i="5" s="1"/>
  <c r="Q43" i="3"/>
  <c r="M23" i="5" s="1"/>
  <c r="R41" i="3"/>
  <c r="K28" i="1"/>
  <c r="L23" i="1"/>
  <c r="M21" i="1"/>
  <c r="K32" i="5"/>
  <c r="K30" i="5"/>
  <c r="K28" i="5"/>
  <c r="K30" i="1"/>
  <c r="L24" i="1"/>
  <c r="L25" i="1"/>
  <c r="L32" i="1" s="1"/>
  <c r="Q39" i="3"/>
  <c r="Q38" i="3"/>
  <c r="R35" i="3"/>
  <c r="R36" i="3" s="1"/>
  <c r="N22" i="1" s="1"/>
  <c r="Q37" i="3"/>
  <c r="M21" i="8" l="1"/>
  <c r="Q60" i="3"/>
  <c r="M22" i="8" s="1"/>
  <c r="N21" i="5"/>
  <c r="R42" i="3"/>
  <c r="N22" i="5" s="1"/>
  <c r="Q63" i="3"/>
  <c r="M25" i="8" s="1"/>
  <c r="R59" i="3"/>
  <c r="Q62" i="3"/>
  <c r="M24" i="8" s="1"/>
  <c r="Q61" i="3"/>
  <c r="M23" i="8" s="1"/>
  <c r="M25" i="7"/>
  <c r="N21" i="7"/>
  <c r="M23" i="7"/>
  <c r="M24" i="7"/>
  <c r="L32" i="8"/>
  <c r="L30" i="8"/>
  <c r="L28" i="8"/>
  <c r="R56" i="3"/>
  <c r="S53" i="3"/>
  <c r="S54" i="3" s="1"/>
  <c r="O22" i="7" s="1"/>
  <c r="R57" i="3"/>
  <c r="R55" i="3"/>
  <c r="K28" i="6"/>
  <c r="K30" i="6"/>
  <c r="K30" i="7"/>
  <c r="K28" i="7"/>
  <c r="K32" i="7"/>
  <c r="L25" i="6"/>
  <c r="L32" i="6" s="1"/>
  <c r="L23" i="6"/>
  <c r="L24" i="6"/>
  <c r="M21" i="6"/>
  <c r="Q51" i="3"/>
  <c r="Q50" i="3"/>
  <c r="Q49" i="3"/>
  <c r="R47" i="3"/>
  <c r="R48" i="3" s="1"/>
  <c r="N22" i="6" s="1"/>
  <c r="R45" i="3"/>
  <c r="N25" i="5" s="1"/>
  <c r="R44" i="3"/>
  <c r="N24" i="5" s="1"/>
  <c r="R43" i="3"/>
  <c r="N23" i="5" s="1"/>
  <c r="S41" i="3"/>
  <c r="M24" i="1"/>
  <c r="L32" i="5"/>
  <c r="L28" i="5"/>
  <c r="L30" i="5"/>
  <c r="M25" i="1"/>
  <c r="M28" i="1" s="1"/>
  <c r="L28" i="1"/>
  <c r="L30" i="1"/>
  <c r="M23" i="1"/>
  <c r="N21" i="1"/>
  <c r="S35" i="3"/>
  <c r="S36" i="3" s="1"/>
  <c r="O22" i="1" s="1"/>
  <c r="R39" i="3"/>
  <c r="R38" i="3"/>
  <c r="R37" i="3"/>
  <c r="N21" i="8" l="1"/>
  <c r="R60" i="3"/>
  <c r="N22" i="8" s="1"/>
  <c r="O21" i="5"/>
  <c r="S42" i="3"/>
  <c r="O22" i="5" s="1"/>
  <c r="R61" i="3"/>
  <c r="N23" i="8" s="1"/>
  <c r="R63" i="3"/>
  <c r="N25" i="8" s="1"/>
  <c r="R62" i="3"/>
  <c r="N24" i="8" s="1"/>
  <c r="S59" i="3"/>
  <c r="L30" i="6"/>
  <c r="L28" i="6"/>
  <c r="N23" i="7"/>
  <c r="N25" i="7"/>
  <c r="O21" i="7"/>
  <c r="N24" i="7"/>
  <c r="M32" i="8"/>
  <c r="M28" i="8"/>
  <c r="M30" i="8"/>
  <c r="S57" i="3"/>
  <c r="S56" i="3"/>
  <c r="S55" i="3"/>
  <c r="L28" i="7"/>
  <c r="L30" i="7"/>
  <c r="L32" i="7"/>
  <c r="N21" i="6"/>
  <c r="M24" i="6"/>
  <c r="M25" i="6"/>
  <c r="M30" i="6" s="1"/>
  <c r="M23" i="6"/>
  <c r="R51" i="3"/>
  <c r="R50" i="3"/>
  <c r="R49" i="3"/>
  <c r="S47" i="3"/>
  <c r="S48" i="3" s="1"/>
  <c r="O22" i="6" s="1"/>
  <c r="M30" i="1"/>
  <c r="S45" i="3"/>
  <c r="O25" i="5" s="1"/>
  <c r="S44" i="3"/>
  <c r="O24" i="5" s="1"/>
  <c r="S43" i="3"/>
  <c r="O23" i="5" s="1"/>
  <c r="M32" i="1"/>
  <c r="O21" i="1"/>
  <c r="N25" i="1"/>
  <c r="N32" i="1" s="1"/>
  <c r="M30" i="5"/>
  <c r="M28" i="5"/>
  <c r="M32" i="5"/>
  <c r="N23" i="1"/>
  <c r="N24" i="1"/>
  <c r="S39" i="3"/>
  <c r="S38" i="3"/>
  <c r="S37" i="3"/>
  <c r="O21" i="8" l="1"/>
  <c r="S60" i="3"/>
  <c r="O22" i="8" s="1"/>
  <c r="S63" i="3"/>
  <c r="O25" i="8" s="1"/>
  <c r="W25" i="8" s="1"/>
  <c r="S62" i="3"/>
  <c r="O24" i="8" s="1"/>
  <c r="S61" i="3"/>
  <c r="O23" i="8" s="1"/>
  <c r="O25" i="7"/>
  <c r="O23" i="7"/>
  <c r="O24" i="7"/>
  <c r="N32" i="8"/>
  <c r="N30" i="8"/>
  <c r="N28" i="8"/>
  <c r="M28" i="6"/>
  <c r="M32" i="6"/>
  <c r="N23" i="6"/>
  <c r="M32" i="7"/>
  <c r="M30" i="7"/>
  <c r="M28" i="7"/>
  <c r="N25" i="6"/>
  <c r="N28" i="6" s="1"/>
  <c r="O21" i="6"/>
  <c r="N24" i="6"/>
  <c r="S51" i="3"/>
  <c r="S50" i="3"/>
  <c r="S49" i="3"/>
  <c r="N28" i="1"/>
  <c r="N30" i="1"/>
  <c r="O23" i="1"/>
  <c r="N32" i="5"/>
  <c r="N30" i="5"/>
  <c r="N28" i="5"/>
  <c r="O24" i="1"/>
  <c r="O25" i="1"/>
  <c r="O32" i="1" s="1"/>
  <c r="U25" i="5"/>
  <c r="Z25" i="8" l="1"/>
  <c r="R25" i="8"/>
  <c r="U25" i="8"/>
  <c r="X25" i="8"/>
  <c r="Y25" i="8"/>
  <c r="S25" i="8"/>
  <c r="K27" i="8"/>
  <c r="V25" i="8"/>
  <c r="O30" i="8"/>
  <c r="O32" i="8"/>
  <c r="T32" i="8" s="1"/>
  <c r="O28" i="8"/>
  <c r="U28" i="8" s="1"/>
  <c r="T25" i="8"/>
  <c r="O24" i="6"/>
  <c r="O25" i="6"/>
  <c r="Z25" i="6" s="1"/>
  <c r="V25" i="7"/>
  <c r="N30" i="6"/>
  <c r="N32" i="6"/>
  <c r="N28" i="7"/>
  <c r="N30" i="7"/>
  <c r="N32" i="7"/>
  <c r="O23" i="6"/>
  <c r="T25" i="6"/>
  <c r="Y25" i="1"/>
  <c r="U25" i="1"/>
  <c r="V25" i="1"/>
  <c r="T25" i="5"/>
  <c r="Z25" i="1"/>
  <c r="R25" i="1"/>
  <c r="X25" i="1"/>
  <c r="O32" i="5"/>
  <c r="O28" i="5"/>
  <c r="U28" i="5" s="1"/>
  <c r="O30" i="5"/>
  <c r="Y25" i="5"/>
  <c r="R25" i="5"/>
  <c r="O27" i="5" s="1"/>
  <c r="V25" i="5"/>
  <c r="S25" i="5"/>
  <c r="Z25" i="5"/>
  <c r="W25" i="5"/>
  <c r="X25" i="5"/>
  <c r="T25" i="1"/>
  <c r="O28" i="1"/>
  <c r="S28" i="1" s="1"/>
  <c r="S25" i="1"/>
  <c r="O30" i="1"/>
  <c r="Y30" i="1" s="1"/>
  <c r="W25" i="1"/>
  <c r="U32" i="1"/>
  <c r="Y32" i="1"/>
  <c r="W32" i="1"/>
  <c r="X32" i="1"/>
  <c r="T32" i="1"/>
  <c r="V32" i="1"/>
  <c r="S32" i="1"/>
  <c r="Z32" i="1"/>
  <c r="R32" i="1"/>
  <c r="G27" i="8" l="1"/>
  <c r="N27" i="8"/>
  <c r="Z30" i="1"/>
  <c r="J27" i="8"/>
  <c r="Y25" i="6"/>
  <c r="I27" i="8"/>
  <c r="V25" i="6"/>
  <c r="H27" i="8"/>
  <c r="O32" i="6"/>
  <c r="W32" i="6" s="1"/>
  <c r="S28" i="8"/>
  <c r="O27" i="8"/>
  <c r="R25" i="6"/>
  <c r="R32" i="8"/>
  <c r="S32" i="8"/>
  <c r="U32" i="8"/>
  <c r="V32" i="8"/>
  <c r="Z32" i="8"/>
  <c r="S25" i="6"/>
  <c r="M27" i="8"/>
  <c r="W32" i="8"/>
  <c r="X30" i="8"/>
  <c r="W30" i="8"/>
  <c r="U30" i="8"/>
  <c r="Y30" i="8"/>
  <c r="X32" i="8"/>
  <c r="V30" i="8"/>
  <c r="T30" i="8"/>
  <c r="R30" i="8"/>
  <c r="Z30" i="8"/>
  <c r="U25" i="6"/>
  <c r="S30" i="8"/>
  <c r="W25" i="6"/>
  <c r="Y28" i="8"/>
  <c r="Z28" i="8"/>
  <c r="T28" i="8"/>
  <c r="R28" i="8"/>
  <c r="X28" i="8"/>
  <c r="W28" i="8"/>
  <c r="V28" i="8"/>
  <c r="L27" i="8"/>
  <c r="Y32" i="8"/>
  <c r="X25" i="6"/>
  <c r="O30" i="6"/>
  <c r="Z30" i="6" s="1"/>
  <c r="O28" i="6"/>
  <c r="W28" i="6" s="1"/>
  <c r="O28" i="7"/>
  <c r="W28" i="7" s="1"/>
  <c r="O30" i="7"/>
  <c r="R30" i="7" s="1"/>
  <c r="O32" i="7"/>
  <c r="Z32" i="7" s="1"/>
  <c r="U25" i="7"/>
  <c r="W25" i="7"/>
  <c r="S25" i="7"/>
  <c r="Y25" i="7"/>
  <c r="X25" i="7"/>
  <c r="Z25" i="7"/>
  <c r="T25" i="7"/>
  <c r="R25" i="7"/>
  <c r="G27" i="1"/>
  <c r="U30" i="1"/>
  <c r="N27" i="1"/>
  <c r="H27" i="1"/>
  <c r="J27" i="1"/>
  <c r="I27" i="1"/>
  <c r="X28" i="1"/>
  <c r="W28" i="1"/>
  <c r="O27" i="1"/>
  <c r="X28" i="5"/>
  <c r="W28" i="5"/>
  <c r="R28" i="5"/>
  <c r="Z28" i="5"/>
  <c r="Y28" i="1"/>
  <c r="T30" i="1"/>
  <c r="Z28" i="1"/>
  <c r="V28" i="5"/>
  <c r="U28" i="1"/>
  <c r="U30" i="5"/>
  <c r="W30" i="5"/>
  <c r="Z30" i="5"/>
  <c r="V30" i="5"/>
  <c r="X30" i="5"/>
  <c r="R30" i="5"/>
  <c r="W32" i="5"/>
  <c r="U32" i="5"/>
  <c r="Z32" i="5"/>
  <c r="R32" i="5"/>
  <c r="T32" i="5"/>
  <c r="Y32" i="5"/>
  <c r="X32" i="5"/>
  <c r="V32" i="5"/>
  <c r="S32" i="5"/>
  <c r="V28" i="1"/>
  <c r="T28" i="1"/>
  <c r="V30" i="1"/>
  <c r="S30" i="1"/>
  <c r="M27" i="1"/>
  <c r="R30" i="1"/>
  <c r="N31" i="1" s="1"/>
  <c r="L27" i="1"/>
  <c r="T28" i="5"/>
  <c r="K27" i="1"/>
  <c r="W30" i="1"/>
  <c r="T30" i="5"/>
  <c r="R28" i="1"/>
  <c r="X30" i="1"/>
  <c r="S30" i="5"/>
  <c r="S28" i="5"/>
  <c r="Y30" i="5"/>
  <c r="Y28" i="5"/>
  <c r="G27" i="5"/>
  <c r="H27" i="5"/>
  <c r="I27" i="5"/>
  <c r="J27" i="5"/>
  <c r="K27" i="5"/>
  <c r="L27" i="5"/>
  <c r="M27" i="5"/>
  <c r="N27" i="5"/>
  <c r="G29" i="1"/>
  <c r="H29" i="1"/>
  <c r="I29" i="1"/>
  <c r="J29" i="1"/>
  <c r="K29" i="1"/>
  <c r="L29" i="1"/>
  <c r="M29" i="1"/>
  <c r="N29" i="1"/>
  <c r="G33" i="1"/>
  <c r="H33" i="1"/>
  <c r="I33" i="1"/>
  <c r="J33" i="1"/>
  <c r="K33" i="1"/>
  <c r="L33" i="1"/>
  <c r="M33" i="1"/>
  <c r="N33" i="1"/>
  <c r="O33" i="1"/>
  <c r="O29" i="1"/>
  <c r="O27" i="6" l="1"/>
  <c r="N27" i="6"/>
  <c r="Z28" i="6"/>
  <c r="X28" i="6"/>
  <c r="G27" i="6"/>
  <c r="I27" i="6"/>
  <c r="L27" i="6"/>
  <c r="H27" i="6"/>
  <c r="V30" i="6"/>
  <c r="R32" i="6"/>
  <c r="K27" i="6"/>
  <c r="Y32" i="6"/>
  <c r="S32" i="6"/>
  <c r="V32" i="6"/>
  <c r="T32" i="6"/>
  <c r="Z32" i="6"/>
  <c r="X32" i="6"/>
  <c r="U32" i="6"/>
  <c r="M27" i="6"/>
  <c r="J27" i="6"/>
  <c r="S30" i="6"/>
  <c r="R30" i="6"/>
  <c r="Y30" i="6"/>
  <c r="T30" i="6"/>
  <c r="W30" i="6"/>
  <c r="U30" i="6"/>
  <c r="X30" i="6"/>
  <c r="G31" i="8"/>
  <c r="H31" i="8"/>
  <c r="I31" i="8"/>
  <c r="J31" i="8"/>
  <c r="K31" i="8"/>
  <c r="L31" i="8"/>
  <c r="M31" i="8"/>
  <c r="N31" i="8"/>
  <c r="O31" i="8"/>
  <c r="T28" i="6"/>
  <c r="V28" i="6"/>
  <c r="R28" i="6"/>
  <c r="Y28" i="6"/>
  <c r="U28" i="6"/>
  <c r="S28" i="6"/>
  <c r="W30" i="7"/>
  <c r="T28" i="7"/>
  <c r="Z28" i="7"/>
  <c r="X28" i="7"/>
  <c r="R28" i="7"/>
  <c r="Y28" i="7"/>
  <c r="V28" i="7"/>
  <c r="S28" i="7"/>
  <c r="U28" i="7"/>
  <c r="X30" i="7"/>
  <c r="V30" i="7"/>
  <c r="S30" i="7"/>
  <c r="G31" i="7" s="1"/>
  <c r="Y30" i="7"/>
  <c r="T30" i="7"/>
  <c r="Z30" i="7"/>
  <c r="U30" i="7"/>
  <c r="G27" i="7"/>
  <c r="H27" i="7"/>
  <c r="I27" i="7"/>
  <c r="J27" i="7"/>
  <c r="K27" i="7"/>
  <c r="L27" i="7"/>
  <c r="M27" i="7"/>
  <c r="N27" i="7"/>
  <c r="O27" i="7"/>
  <c r="U32" i="7"/>
  <c r="R32" i="7"/>
  <c r="S32" i="7"/>
  <c r="X32" i="7"/>
  <c r="T32" i="7"/>
  <c r="Y32" i="7"/>
  <c r="W32" i="7"/>
  <c r="V32" i="7"/>
  <c r="O31" i="5"/>
  <c r="K31" i="1"/>
  <c r="L31" i="1"/>
  <c r="J31" i="1"/>
  <c r="I31" i="1"/>
  <c r="M31" i="1"/>
  <c r="O31" i="1"/>
  <c r="H31" i="1"/>
  <c r="G31" i="1"/>
  <c r="G31" i="5"/>
  <c r="H31" i="5"/>
  <c r="I31" i="5"/>
  <c r="J31" i="5"/>
  <c r="K31" i="5"/>
  <c r="L31" i="5"/>
  <c r="M31" i="5"/>
  <c r="N31" i="5"/>
  <c r="G31" i="6" l="1"/>
  <c r="N31" i="6"/>
  <c r="M31" i="6"/>
  <c r="I31" i="6"/>
  <c r="J31" i="6"/>
  <c r="H31" i="6"/>
  <c r="K31" i="6"/>
  <c r="L31" i="6"/>
  <c r="O31" i="6"/>
  <c r="L31" i="7"/>
  <c r="M31" i="7"/>
  <c r="N31" i="7"/>
  <c r="K31" i="7"/>
  <c r="J31" i="7"/>
  <c r="I31" i="7"/>
  <c r="O31" i="7"/>
  <c r="H31" i="7"/>
  <c r="M19" i="8"/>
  <c r="K19" i="8"/>
  <c r="G19" i="8"/>
  <c r="I19" i="8"/>
  <c r="N19" i="8"/>
  <c r="H19" i="8"/>
  <c r="O19" i="8"/>
  <c r="L19" i="8"/>
  <c r="J19" i="8"/>
</calcChain>
</file>

<file path=xl/sharedStrings.xml><?xml version="1.0" encoding="utf-8"?>
<sst xmlns="http://schemas.openxmlformats.org/spreadsheetml/2006/main" count="245" uniqueCount="99">
  <si>
    <t>COUPE DE L'AMITIE</t>
  </si>
  <si>
    <t>Trou</t>
  </si>
  <si>
    <t>Jaune</t>
  </si>
  <si>
    <t>Rouge</t>
  </si>
  <si>
    <t>Handicap</t>
  </si>
  <si>
    <t>Joueur</t>
  </si>
  <si>
    <t>Résultat</t>
  </si>
  <si>
    <t>DOUBLE</t>
  </si>
  <si>
    <t>SIMPLES</t>
  </si>
  <si>
    <t>contre</t>
  </si>
  <si>
    <t>CALCUL DES COUPS RENDUS</t>
  </si>
  <si>
    <t xml:space="preserve">DOUBLES </t>
  </si>
  <si>
    <t>DOUBLES</t>
  </si>
  <si>
    <t>JOUEURS</t>
  </si>
  <si>
    <t>Index</t>
  </si>
  <si>
    <t>Index Corrigé</t>
  </si>
  <si>
    <t>Différence</t>
  </si>
  <si>
    <t>Arrondi</t>
  </si>
  <si>
    <t>Coups</t>
  </si>
  <si>
    <t>arrondi</t>
  </si>
  <si>
    <t>A1</t>
  </si>
  <si>
    <t>F11</t>
  </si>
  <si>
    <t>A2</t>
  </si>
  <si>
    <t>F12</t>
  </si>
  <si>
    <t>B3</t>
  </si>
  <si>
    <t>G13</t>
  </si>
  <si>
    <t>B4</t>
  </si>
  <si>
    <t>G14</t>
  </si>
  <si>
    <t>C5</t>
  </si>
  <si>
    <t>H15</t>
  </si>
  <si>
    <t>C6</t>
  </si>
  <si>
    <t>H16</t>
  </si>
  <si>
    <t>JOUEUSES</t>
  </si>
  <si>
    <t>D7</t>
  </si>
  <si>
    <t>I17</t>
  </si>
  <si>
    <t>D8</t>
  </si>
  <si>
    <t>I18</t>
  </si>
  <si>
    <t>MIXTE</t>
  </si>
  <si>
    <t>E9</t>
  </si>
  <si>
    <t>J19</t>
  </si>
  <si>
    <t>E10</t>
  </si>
  <si>
    <t>J20</t>
  </si>
  <si>
    <t>Par</t>
  </si>
  <si>
    <t xml:space="preserve"> </t>
  </si>
  <si>
    <t>Golf de</t>
  </si>
  <si>
    <t>Equipe Mixte</t>
  </si>
  <si>
    <t>Equipe Dame</t>
  </si>
  <si>
    <t>1°Equipe Homme</t>
  </si>
  <si>
    <t>2° Equipe Homme</t>
  </si>
  <si>
    <t>3° Equipe Homme</t>
  </si>
  <si>
    <t>Départ trou N°</t>
  </si>
  <si>
    <t>On place la balle sur le fairway.</t>
  </si>
  <si>
    <t>Joueurs / Index</t>
  </si>
  <si>
    <t>Informations en bas de carte :</t>
  </si>
  <si>
    <t>Nom</t>
  </si>
  <si>
    <t>Prénom</t>
  </si>
  <si>
    <t>Joueurs</t>
  </si>
  <si>
    <t>1°H</t>
  </si>
  <si>
    <t>2°H</t>
  </si>
  <si>
    <t>3°H</t>
  </si>
  <si>
    <t>4°H</t>
  </si>
  <si>
    <t>5°H</t>
  </si>
  <si>
    <t>6°H</t>
  </si>
  <si>
    <t>1°D</t>
  </si>
  <si>
    <t>2°D</t>
  </si>
  <si>
    <t xml:space="preserve">Golf : </t>
  </si>
  <si>
    <t>MixteD</t>
  </si>
  <si>
    <t>MixteH</t>
  </si>
  <si>
    <t>et</t>
  </si>
  <si>
    <t xml:space="preserve">  </t>
  </si>
  <si>
    <t>Coup rendu</t>
  </si>
  <si>
    <t>E</t>
  </si>
  <si>
    <t>Coupe de l'Amitié</t>
  </si>
  <si>
    <t>Prévue le :</t>
  </si>
  <si>
    <t>Jouée le :</t>
  </si>
  <si>
    <t>Entre :</t>
  </si>
  <si>
    <t>Poule</t>
  </si>
  <si>
    <t>JOURNEE N°</t>
  </si>
  <si>
    <t>GOLF RECEVANT</t>
  </si>
  <si>
    <t>GOLF INVITE</t>
  </si>
  <si>
    <t>JOUEUR</t>
  </si>
  <si>
    <t>INDEX</t>
  </si>
  <si>
    <t>POINT</t>
  </si>
  <si>
    <t>SCORE DU</t>
  </si>
  <si>
    <t xml:space="preserve">SCORE DU </t>
  </si>
  <si>
    <t>RECEVANT</t>
  </si>
  <si>
    <t>MATCH</t>
  </si>
  <si>
    <t>SIMPLE</t>
  </si>
  <si>
    <t>INVITE</t>
  </si>
  <si>
    <t>TOTAL POINTS MATCH RECEVANT</t>
  </si>
  <si>
    <t>TOTAL POINTS MATCH INVITE</t>
  </si>
  <si>
    <t>POINTS RENCONTRE RECEVANT</t>
  </si>
  <si>
    <t>POINTS RENCONTRE INVITE</t>
  </si>
  <si>
    <t>BONUS</t>
  </si>
  <si>
    <t>Journée N°</t>
  </si>
  <si>
    <t>DATE du CALENDRIER</t>
  </si>
  <si>
    <t>DATE du MATCH</t>
  </si>
  <si>
    <t>2 janvier 1900</t>
  </si>
  <si>
    <t>2017 /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</si>
</sst>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_-* #,##0.0\ _€_-;\-* #,##0.0\ _€_-;_-* &quot;-&quot;??\ _€_-;_-@_-"/>
    <numFmt numFmtId="165" formatCode="0.0"/>
    <numFmt numFmtId="166" formatCode="dd/mm/yy;@"/>
    <numFmt numFmtId="167" formatCode="[$-40C]d\ mmmm\ yyyy;@"/>
  </numFmts>
  <fonts count="53" x14ac:knownFonts="1">
    <font>
      <sz val="11"/>
      <color theme="1"/>
      <name val="Calibri"/>
      <family val="2"/>
      <scheme val="minor"/>
    </font>
    <font>
      <sz val="11"/>
      <color rgb="FF444444"/>
      <name val="Segoe UI"/>
      <family val="2"/>
    </font>
    <font>
      <sz val="1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4"/>
      <color theme="1"/>
      <name val="Arial Rounded MT Bold"/>
      <family val="2"/>
    </font>
    <font>
      <sz val="22"/>
      <color theme="1"/>
      <name val="Arial Rounded MT Bold"/>
      <family val="2"/>
    </font>
    <font>
      <b/>
      <sz val="22"/>
      <color theme="1"/>
      <name val="Arial Rounded MT Bold"/>
      <family val="2"/>
    </font>
    <font>
      <sz val="20"/>
      <color theme="1"/>
      <name val="Arial Rounded MT Bold"/>
      <family val="2"/>
    </font>
    <font>
      <b/>
      <sz val="12"/>
      <color theme="1"/>
      <name val="Calibri"/>
      <family val="2"/>
      <scheme val="minor"/>
    </font>
    <font>
      <b/>
      <sz val="26"/>
      <color theme="1"/>
      <name val="Arial Rounded MT Bold"/>
      <family val="2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8"/>
      <color theme="1"/>
      <name val="Arial Rounded MT Bold"/>
      <family val="2"/>
    </font>
    <font>
      <i/>
      <sz val="18"/>
      <color theme="1"/>
      <name val="Arial Rounded MT Bold"/>
      <family val="2"/>
    </font>
    <font>
      <i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rgb="FF333333"/>
      <name val="Calibri"/>
      <family val="2"/>
    </font>
    <font>
      <sz val="11"/>
      <color rgb="FF333333"/>
      <name val="Courier New"/>
      <family val="3"/>
    </font>
    <font>
      <b/>
      <i/>
      <sz val="14"/>
      <color theme="1"/>
      <name val="Calibri"/>
      <family val="2"/>
      <scheme val="minor"/>
    </font>
    <font>
      <sz val="24"/>
      <color theme="1"/>
      <name val="Arial Rounded MT Bold"/>
      <family val="2"/>
    </font>
    <font>
      <sz val="16"/>
      <color theme="1"/>
      <name val="Arial Rounded MT Bold"/>
      <family val="2"/>
    </font>
    <font>
      <i/>
      <sz val="20"/>
      <color theme="1"/>
      <name val="Arial Rounded MT Bold"/>
      <family val="2"/>
    </font>
    <font>
      <i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6"/>
      <color theme="1"/>
      <name val="Arial Rounded MT Bold"/>
      <family val="2"/>
    </font>
    <font>
      <i/>
      <sz val="16"/>
      <color theme="1"/>
      <name val="Arial Rounded MT Bold"/>
      <family val="2"/>
    </font>
    <font>
      <sz val="14"/>
      <color indexed="8"/>
      <name val="Arial Rounded MT Bold"/>
      <family val="2"/>
    </font>
    <font>
      <sz val="13"/>
      <color theme="1"/>
      <name val="Arial Rounded MT Bold"/>
      <family val="2"/>
    </font>
    <font>
      <sz val="13"/>
      <color indexed="8"/>
      <name val="Arial Rounded MT Bold"/>
      <family val="2"/>
    </font>
    <font>
      <b/>
      <i/>
      <sz val="10"/>
      <color theme="1"/>
      <name val="Arial Rounded MT Bold"/>
      <family val="2"/>
    </font>
    <font>
      <b/>
      <i/>
      <sz val="10"/>
      <color indexed="8"/>
      <name val="Arial Rounded MT Bold"/>
      <family val="2"/>
    </font>
    <font>
      <sz val="11"/>
      <color theme="1"/>
      <name val="Arial Rounded MT Bold"/>
      <family val="2"/>
    </font>
    <font>
      <sz val="12"/>
      <color theme="1"/>
      <name val="Arial Rounded MT Bold"/>
      <family val="2"/>
    </font>
    <font>
      <sz val="10"/>
      <color theme="1"/>
      <name val="Arial Rounded MT Bold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4"/>
      <color theme="1"/>
      <name val="Arial Rounded MT Bold"/>
      <family val="2"/>
    </font>
    <font>
      <b/>
      <i/>
      <sz val="10"/>
      <color theme="1"/>
      <name val="Calibri"/>
      <family val="2"/>
      <scheme val="minor"/>
    </font>
    <font>
      <sz val="14"/>
      <color rgb="FFFF0000"/>
      <name val="Arial Rounded MT Bold"/>
      <family val="2"/>
    </font>
    <font>
      <sz val="11"/>
      <color theme="0"/>
      <name val="Calibri"/>
      <family val="2"/>
      <scheme val="minor"/>
    </font>
    <font>
      <b/>
      <sz val="26"/>
      <color theme="0"/>
      <name val="Arial Rounded MT Bold"/>
      <family val="2"/>
    </font>
    <font>
      <b/>
      <sz val="18"/>
      <color theme="0"/>
      <name val="Arial Rounded MT Bold"/>
      <family val="2"/>
    </font>
    <font>
      <i/>
      <sz val="12"/>
      <color theme="1"/>
      <name val="Arial Rounded MT Bold"/>
      <family val="2"/>
    </font>
    <font>
      <i/>
      <sz val="18"/>
      <color theme="0"/>
      <name val="Arial Rounded MT Bold"/>
      <family val="2"/>
    </font>
    <font>
      <b/>
      <i/>
      <sz val="12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gray0625">
        <bgColor theme="2"/>
      </patternFill>
    </fill>
  </fills>
  <borders count="8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double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medium">
        <color auto="1"/>
      </bottom>
      <diagonal/>
    </border>
    <border>
      <left/>
      <right style="thin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double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ck">
        <color auto="1"/>
      </bottom>
      <diagonal/>
    </border>
    <border>
      <left style="thin">
        <color auto="1"/>
      </left>
      <right/>
      <top style="double">
        <color auto="1"/>
      </top>
      <bottom style="thick">
        <color auto="1"/>
      </bottom>
      <diagonal/>
    </border>
    <border>
      <left/>
      <right style="thin">
        <color auto="1"/>
      </right>
      <top style="double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double">
        <color auto="1"/>
      </bottom>
      <diagonal/>
    </border>
    <border>
      <left style="thin">
        <color auto="1"/>
      </left>
      <right/>
      <top style="thick">
        <color auto="1"/>
      </top>
      <bottom style="double">
        <color auto="1"/>
      </bottom>
      <diagonal/>
    </border>
    <border>
      <left/>
      <right style="thin">
        <color auto="1"/>
      </right>
      <top style="thick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17" fillId="0" borderId="0" applyFont="0" applyFill="0" applyBorder="0" applyAlignment="0" applyProtection="0"/>
    <xf numFmtId="0" fontId="18" fillId="0" borderId="0"/>
  </cellStyleXfs>
  <cellXfs count="361">
    <xf numFmtId="0" fontId="0" fillId="0" borderId="0" xfId="0"/>
    <xf numFmtId="0" fontId="18" fillId="0" borderId="0" xfId="2" applyProtection="1"/>
    <xf numFmtId="0" fontId="21" fillId="0" borderId="0" xfId="2" applyFont="1" applyProtection="1">
      <protection hidden="1"/>
    </xf>
    <xf numFmtId="0" fontId="21" fillId="0" borderId="0" xfId="2" applyFont="1" applyAlignment="1" applyProtection="1">
      <alignment horizontal="center"/>
      <protection hidden="1"/>
    </xf>
    <xf numFmtId="0" fontId="21" fillId="0" borderId="1" xfId="2" applyFont="1" applyBorder="1" applyAlignment="1" applyProtection="1">
      <alignment horizontal="center" vertical="center"/>
      <protection hidden="1"/>
    </xf>
    <xf numFmtId="0" fontId="18" fillId="0" borderId="0" xfId="2" applyAlignment="1" applyProtection="1">
      <alignment vertical="center"/>
    </xf>
    <xf numFmtId="164" fontId="20" fillId="0" borderId="1" xfId="1" applyNumberFormat="1" applyFont="1" applyBorder="1" applyAlignment="1" applyProtection="1">
      <alignment horizontal="center" vertical="center"/>
      <protection hidden="1"/>
    </xf>
    <xf numFmtId="164" fontId="20" fillId="0" borderId="0" xfId="1" applyNumberFormat="1" applyFont="1" applyAlignment="1" applyProtection="1">
      <alignment horizontal="center" vertical="center"/>
      <protection hidden="1"/>
    </xf>
    <xf numFmtId="0" fontId="21" fillId="0" borderId="0" xfId="2" applyFont="1" applyAlignment="1" applyProtection="1">
      <alignment horizontal="center" vertical="center"/>
      <protection hidden="1"/>
    </xf>
    <xf numFmtId="0" fontId="20" fillId="0" borderId="0" xfId="2" applyFont="1" applyAlignment="1" applyProtection="1">
      <alignment horizontal="center" vertical="center"/>
      <protection hidden="1"/>
    </xf>
    <xf numFmtId="0" fontId="20" fillId="0" borderId="1" xfId="2" applyFont="1" applyBorder="1" applyAlignment="1" applyProtection="1">
      <alignment horizontal="center" vertical="center"/>
      <protection hidden="1"/>
    </xf>
    <xf numFmtId="0" fontId="18" fillId="0" borderId="0" xfId="2" applyAlignment="1" applyProtection="1">
      <alignment horizontal="center"/>
    </xf>
    <xf numFmtId="0" fontId="18" fillId="0" borderId="0" xfId="2" applyProtection="1">
      <protection hidden="1"/>
    </xf>
    <xf numFmtId="0" fontId="18" fillId="0" borderId="0" xfId="2" applyAlignment="1" applyProtection="1">
      <alignment horizontal="center"/>
      <protection hidden="1"/>
    </xf>
    <xf numFmtId="0" fontId="8" fillId="2" borderId="1" xfId="0" applyFont="1" applyFill="1" applyBorder="1" applyAlignment="1" applyProtection="1">
      <alignment horizontal="center" vertical="center"/>
    </xf>
    <xf numFmtId="0" fontId="8" fillId="3" borderId="1" xfId="0" applyFont="1" applyFill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/>
    </xf>
    <xf numFmtId="0" fontId="16" fillId="10" borderId="1" xfId="0" applyFont="1" applyFill="1" applyBorder="1" applyAlignment="1" applyProtection="1">
      <alignment horizontal="center" vertical="center"/>
    </xf>
    <xf numFmtId="0" fontId="26" fillId="0" borderId="0" xfId="0" applyFont="1" applyBorder="1" applyAlignment="1" applyProtection="1">
      <alignment horizontal="center" vertical="center"/>
    </xf>
    <xf numFmtId="0" fontId="0" fillId="0" borderId="4" xfId="0" applyBorder="1" applyProtection="1"/>
    <xf numFmtId="0" fontId="0" fillId="0" borderId="0" xfId="0" applyProtection="1"/>
    <xf numFmtId="0" fontId="0" fillId="0" borderId="28" xfId="0" applyBorder="1" applyProtection="1"/>
    <xf numFmtId="0" fontId="0" fillId="0" borderId="0" xfId="0" applyBorder="1" applyProtection="1"/>
    <xf numFmtId="0" fontId="0" fillId="0" borderId="6" xfId="0" applyBorder="1" applyProtection="1"/>
    <xf numFmtId="0" fontId="0" fillId="0" borderId="8" xfId="0" applyBorder="1" applyProtection="1"/>
    <xf numFmtId="0" fontId="0" fillId="0" borderId="9" xfId="0" applyBorder="1" applyProtection="1"/>
    <xf numFmtId="0" fontId="0" fillId="0" borderId="5" xfId="0" applyBorder="1" applyProtection="1"/>
    <xf numFmtId="0" fontId="0" fillId="0" borderId="0" xfId="0" applyFont="1" applyProtection="1"/>
    <xf numFmtId="0" fontId="22" fillId="0" borderId="0" xfId="0" applyFont="1" applyAlignment="1" applyProtection="1">
      <alignment wrapText="1"/>
    </xf>
    <xf numFmtId="0" fontId="23" fillId="0" borderId="0" xfId="0" applyFont="1" applyAlignment="1" applyProtection="1">
      <alignment wrapText="1"/>
    </xf>
    <xf numFmtId="0" fontId="5" fillId="0" borderId="28" xfId="0" applyFont="1" applyBorder="1" applyAlignment="1" applyProtection="1">
      <alignment horizontal="center" vertical="center"/>
    </xf>
    <xf numFmtId="0" fontId="0" fillId="0" borderId="0" xfId="0" applyAlignment="1" applyProtection="1"/>
    <xf numFmtId="0" fontId="7" fillId="0" borderId="28" xfId="0" quotePrefix="1" applyFont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center" vertical="center"/>
    </xf>
    <xf numFmtId="0" fontId="6" fillId="0" borderId="28" xfId="0" applyFont="1" applyBorder="1" applyAlignment="1" applyProtection="1">
      <alignment horizontal="center" vertical="center"/>
    </xf>
    <xf numFmtId="0" fontId="0" fillId="0" borderId="6" xfId="0" applyBorder="1" applyAlignment="1" applyProtection="1"/>
    <xf numFmtId="0" fontId="3" fillId="0" borderId="0" xfId="0" applyFont="1" applyBorder="1" applyAlignment="1" applyProtection="1">
      <alignment horizontal="center" vertical="center"/>
    </xf>
    <xf numFmtId="165" fontId="4" fillId="0" borderId="0" xfId="0" applyNumberFormat="1" applyFont="1" applyBorder="1" applyAlignment="1" applyProtection="1">
      <alignment horizontal="left" vertical="center"/>
    </xf>
    <xf numFmtId="0" fontId="8" fillId="4" borderId="1" xfId="0" applyFont="1" applyFill="1" applyBorder="1" applyAlignment="1" applyProtection="1">
      <alignment horizontal="center" vertical="center"/>
    </xf>
    <xf numFmtId="0" fontId="16" fillId="4" borderId="1" xfId="0" applyFont="1" applyFill="1" applyBorder="1" applyAlignment="1" applyProtection="1">
      <alignment horizontal="center" vertical="center"/>
    </xf>
    <xf numFmtId="0" fontId="8" fillId="10" borderId="1" xfId="0" applyFont="1" applyFill="1" applyBorder="1" applyAlignment="1" applyProtection="1">
      <alignment horizontal="center" vertical="center"/>
    </xf>
    <xf numFmtId="0" fontId="24" fillId="0" borderId="1" xfId="0" applyFont="1" applyBorder="1" applyAlignment="1" applyProtection="1">
      <alignment horizontal="center" vertical="center"/>
    </xf>
    <xf numFmtId="0" fontId="1" fillId="0" borderId="0" xfId="0" applyFont="1" applyProtection="1"/>
    <xf numFmtId="0" fontId="8" fillId="0" borderId="7" xfId="0" applyFont="1" applyBorder="1" applyAlignment="1" applyProtection="1">
      <alignment horizontal="center" vertical="center"/>
    </xf>
    <xf numFmtId="0" fontId="0" fillId="0" borderId="3" xfId="0" applyBorder="1" applyProtection="1"/>
    <xf numFmtId="0" fontId="12" fillId="0" borderId="11" xfId="0" applyFont="1" applyBorder="1" applyAlignment="1" applyProtection="1">
      <alignment horizontal="left" vertical="center" indent="1"/>
    </xf>
    <xf numFmtId="0" fontId="12" fillId="0" borderId="32" xfId="0" applyFont="1" applyBorder="1" applyAlignment="1" applyProtection="1">
      <alignment horizontal="left" vertical="center" indent="1"/>
    </xf>
    <xf numFmtId="0" fontId="16" fillId="0" borderId="1" xfId="0" applyFont="1" applyBorder="1" applyAlignment="1" applyProtection="1">
      <alignment horizontal="center" vertical="center"/>
    </xf>
    <xf numFmtId="0" fontId="12" fillId="0" borderId="1" xfId="0" applyFont="1" applyBorder="1" applyAlignment="1" applyProtection="1">
      <alignment horizontal="left" vertical="center" indent="1"/>
    </xf>
    <xf numFmtId="0" fontId="12" fillId="0" borderId="29" xfId="0" applyFont="1" applyBorder="1" applyAlignment="1" applyProtection="1">
      <alignment horizontal="left" vertical="center" indent="1"/>
    </xf>
    <xf numFmtId="0" fontId="12" fillId="0" borderId="16" xfId="0" applyFont="1" applyBorder="1" applyAlignment="1" applyProtection="1">
      <alignment horizontal="left" vertical="center" indent="1"/>
    </xf>
    <xf numFmtId="0" fontId="12" fillId="0" borderId="33" xfId="0" applyFont="1" applyBorder="1" applyAlignment="1" applyProtection="1">
      <alignment horizontal="left" vertical="center" indent="1"/>
    </xf>
    <xf numFmtId="0" fontId="16" fillId="0" borderId="18" xfId="0" applyFont="1" applyBorder="1" applyAlignment="1" applyProtection="1">
      <alignment horizontal="center" vertical="center"/>
    </xf>
    <xf numFmtId="0" fontId="12" fillId="0" borderId="18" xfId="0" applyFont="1" applyBorder="1" applyAlignment="1" applyProtection="1">
      <alignment horizontal="left" vertical="center" indent="1"/>
    </xf>
    <xf numFmtId="0" fontId="12" fillId="0" borderId="19" xfId="0" applyFont="1" applyBorder="1" applyAlignment="1" applyProtection="1">
      <alignment horizontal="left" vertical="center" indent="1"/>
    </xf>
    <xf numFmtId="0" fontId="12" fillId="0" borderId="27" xfId="0" applyFont="1" applyBorder="1" applyAlignment="1" applyProtection="1">
      <alignment horizontal="left" vertical="center" indent="1"/>
    </xf>
    <xf numFmtId="0" fontId="12" fillId="0" borderId="34" xfId="0" applyFont="1" applyBorder="1" applyAlignment="1" applyProtection="1">
      <alignment horizontal="left" vertical="center" indent="1"/>
    </xf>
    <xf numFmtId="0" fontId="0" fillId="0" borderId="0" xfId="0" applyFill="1" applyProtection="1"/>
    <xf numFmtId="0" fontId="12" fillId="0" borderId="14" xfId="0" applyFont="1" applyBorder="1" applyAlignment="1" applyProtection="1">
      <alignment horizontal="left" vertical="center" indent="1"/>
    </xf>
    <xf numFmtId="0" fontId="12" fillId="0" borderId="35" xfId="0" applyFont="1" applyBorder="1" applyAlignment="1" applyProtection="1">
      <alignment horizontal="left" vertical="center" indent="1"/>
    </xf>
    <xf numFmtId="0" fontId="0" fillId="0" borderId="30" xfId="0" applyBorder="1" applyProtection="1"/>
    <xf numFmtId="0" fontId="0" fillId="0" borderId="31" xfId="0" applyBorder="1" applyProtection="1"/>
    <xf numFmtId="0" fontId="12" fillId="0" borderId="24" xfId="0" applyFont="1" applyBorder="1" applyAlignment="1" applyProtection="1">
      <alignment horizontal="left" vertical="center" indent="1"/>
    </xf>
    <xf numFmtId="0" fontId="2" fillId="0" borderId="25" xfId="0" applyFont="1" applyBorder="1" applyAlignment="1" applyProtection="1">
      <alignment horizontal="left" vertical="center" indent="1"/>
    </xf>
    <xf numFmtId="0" fontId="2" fillId="0" borderId="19" xfId="0" applyFont="1" applyBorder="1" applyAlignment="1" applyProtection="1">
      <alignment horizontal="left" vertical="center" indent="1"/>
    </xf>
    <xf numFmtId="0" fontId="12" fillId="0" borderId="21" xfId="0" applyFont="1" applyBorder="1" applyAlignment="1" applyProtection="1">
      <alignment horizontal="left" vertical="center" indent="1"/>
    </xf>
    <xf numFmtId="0" fontId="2" fillId="0" borderId="22" xfId="0" applyFont="1" applyBorder="1" applyAlignment="1" applyProtection="1">
      <alignment horizontal="left" vertical="center" indent="1"/>
    </xf>
    <xf numFmtId="0" fontId="4" fillId="0" borderId="28" xfId="0" applyFont="1" applyBorder="1" applyAlignment="1" applyProtection="1"/>
    <xf numFmtId="0" fontId="0" fillId="0" borderId="50" xfId="0" applyBorder="1" applyProtection="1"/>
    <xf numFmtId="0" fontId="12" fillId="0" borderId="52" xfId="0" applyFont="1" applyBorder="1" applyAlignment="1" applyProtection="1">
      <alignment horizontal="left" vertical="center" indent="1"/>
    </xf>
    <xf numFmtId="0" fontId="2" fillId="0" borderId="55" xfId="0" applyFont="1" applyBorder="1" applyAlignment="1" applyProtection="1">
      <alignment horizontal="left" vertical="center" indent="1"/>
    </xf>
    <xf numFmtId="0" fontId="16" fillId="0" borderId="57" xfId="0" applyFont="1" applyBorder="1" applyAlignment="1" applyProtection="1">
      <alignment horizontal="center" vertical="center"/>
    </xf>
    <xf numFmtId="0" fontId="12" fillId="0" borderId="57" xfId="0" applyFont="1" applyBorder="1" applyAlignment="1" applyProtection="1">
      <alignment horizontal="left" vertical="center" indent="1"/>
    </xf>
    <xf numFmtId="0" fontId="2" fillId="0" borderId="58" xfId="0" applyFont="1" applyBorder="1" applyAlignment="1" applyProtection="1">
      <alignment horizontal="left" vertical="center" indent="1"/>
    </xf>
    <xf numFmtId="0" fontId="12" fillId="0" borderId="60" xfId="0" applyFont="1" applyBorder="1" applyAlignment="1" applyProtection="1">
      <alignment horizontal="left" vertical="center" indent="1"/>
    </xf>
    <xf numFmtId="0" fontId="2" fillId="0" borderId="63" xfId="0" applyFont="1" applyBorder="1" applyAlignment="1" applyProtection="1">
      <alignment horizontal="left" vertical="center" indent="1"/>
    </xf>
    <xf numFmtId="165" fontId="4" fillId="0" borderId="0" xfId="0" applyNumberFormat="1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 vertical="center"/>
    </xf>
    <xf numFmtId="0" fontId="4" fillId="0" borderId="36" xfId="0" applyFont="1" applyBorder="1" applyAlignment="1" applyProtection="1">
      <alignment horizontal="left" vertical="center"/>
    </xf>
    <xf numFmtId="0" fontId="4" fillId="0" borderId="37" xfId="0" applyFont="1" applyBorder="1" applyAlignment="1" applyProtection="1">
      <alignment horizontal="left" vertical="center"/>
    </xf>
    <xf numFmtId="0" fontId="8" fillId="0" borderId="2" xfId="0" applyFont="1" applyBorder="1" applyAlignment="1" applyProtection="1">
      <alignment horizontal="center" vertical="center"/>
    </xf>
    <xf numFmtId="0" fontId="0" fillId="0" borderId="0" xfId="0" applyFill="1" applyBorder="1" applyProtection="1"/>
    <xf numFmtId="0" fontId="28" fillId="0" borderId="0" xfId="0" applyFont="1" applyFill="1" applyBorder="1" applyAlignment="1" applyProtection="1">
      <alignment horizontal="right" vertical="center"/>
    </xf>
    <xf numFmtId="0" fontId="26" fillId="0" borderId="3" xfId="0" applyFont="1" applyFill="1" applyBorder="1" applyAlignment="1" applyProtection="1">
      <alignment horizontal="center" vertical="center"/>
    </xf>
    <xf numFmtId="165" fontId="26" fillId="0" borderId="0" xfId="0" applyNumberFormat="1" applyFont="1" applyBorder="1" applyAlignment="1" applyProtection="1">
      <alignment horizontal="right" vertical="center" indent="1"/>
    </xf>
    <xf numFmtId="0" fontId="26" fillId="0" borderId="0" xfId="0" applyFont="1" applyBorder="1" applyAlignment="1" applyProtection="1">
      <alignment horizontal="left" vertical="center"/>
    </xf>
    <xf numFmtId="0" fontId="27" fillId="0" borderId="0" xfId="0" applyFont="1" applyFill="1" applyBorder="1" applyAlignment="1" applyProtection="1">
      <alignment horizontal="right" vertical="center"/>
    </xf>
    <xf numFmtId="0" fontId="0" fillId="0" borderId="0" xfId="0" applyBorder="1" applyAlignment="1" applyProtection="1">
      <alignment horizontal="right" vertical="center" indent="1"/>
    </xf>
    <xf numFmtId="0" fontId="0" fillId="0" borderId="0" xfId="0" applyAlignment="1" applyProtection="1">
      <alignment horizontal="center" vertical="center"/>
    </xf>
    <xf numFmtId="0" fontId="4" fillId="0" borderId="11" xfId="0" applyFont="1" applyBorder="1" applyAlignment="1" applyProtection="1">
      <alignment vertical="center"/>
    </xf>
    <xf numFmtId="0" fontId="4" fillId="0" borderId="1" xfId="0" applyFont="1" applyBorder="1" applyAlignment="1" applyProtection="1">
      <alignment vertical="center"/>
    </xf>
    <xf numFmtId="0" fontId="4" fillId="0" borderId="16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0" fontId="4" fillId="0" borderId="27" xfId="0" applyFont="1" applyBorder="1" applyAlignment="1" applyProtection="1">
      <alignment vertical="center"/>
    </xf>
    <xf numFmtId="0" fontId="4" fillId="0" borderId="14" xfId="0" applyFont="1" applyBorder="1" applyAlignment="1" applyProtection="1">
      <alignment vertical="center"/>
    </xf>
    <xf numFmtId="0" fontId="32" fillId="0" borderId="11" xfId="0" applyFont="1" applyBorder="1" applyAlignment="1" applyProtection="1">
      <alignment vertical="center"/>
    </xf>
    <xf numFmtId="0" fontId="32" fillId="0" borderId="1" xfId="0" applyFont="1" applyBorder="1" applyAlignment="1" applyProtection="1">
      <alignment vertical="center"/>
    </xf>
    <xf numFmtId="0" fontId="32" fillId="0" borderId="16" xfId="0" applyFont="1" applyBorder="1" applyAlignment="1" applyProtection="1">
      <alignment vertical="center"/>
    </xf>
    <xf numFmtId="0" fontId="32" fillId="0" borderId="18" xfId="0" applyFont="1" applyBorder="1" applyAlignment="1" applyProtection="1">
      <alignment vertical="center"/>
    </xf>
    <xf numFmtId="0" fontId="32" fillId="0" borderId="27" xfId="0" applyFont="1" applyBorder="1" applyAlignment="1" applyProtection="1">
      <alignment vertical="center"/>
    </xf>
    <xf numFmtId="0" fontId="32" fillId="0" borderId="14" xfId="0" applyFont="1" applyBorder="1" applyAlignment="1" applyProtection="1">
      <alignment vertical="center"/>
    </xf>
    <xf numFmtId="0" fontId="33" fillId="0" borderId="40" xfId="0" applyFont="1" applyBorder="1" applyAlignment="1" applyProtection="1">
      <alignment vertical="center"/>
    </xf>
    <xf numFmtId="0" fontId="33" fillId="0" borderId="1" xfId="0" applyFont="1" applyBorder="1" applyAlignment="1" applyProtection="1">
      <alignment vertical="center"/>
    </xf>
    <xf numFmtId="0" fontId="33" fillId="0" borderId="42" xfId="0" applyFont="1" applyBorder="1" applyAlignment="1" applyProtection="1">
      <alignment vertical="center"/>
    </xf>
    <xf numFmtId="0" fontId="33" fillId="0" borderId="18" xfId="0" applyFont="1" applyBorder="1" applyAlignment="1" applyProtection="1">
      <alignment vertical="center"/>
    </xf>
    <xf numFmtId="0" fontId="33" fillId="0" borderId="44" xfId="0" applyFont="1" applyBorder="1" applyAlignment="1" applyProtection="1">
      <alignment vertical="center"/>
    </xf>
    <xf numFmtId="0" fontId="33" fillId="0" borderId="38" xfId="0" applyFont="1" applyBorder="1" applyAlignment="1" applyProtection="1">
      <alignment vertical="center"/>
    </xf>
    <xf numFmtId="0" fontId="34" fillId="0" borderId="40" xfId="0" applyFont="1" applyBorder="1" applyAlignment="1" applyProtection="1">
      <alignment vertical="center"/>
    </xf>
    <xf numFmtId="0" fontId="34" fillId="0" borderId="1" xfId="0" applyFont="1" applyBorder="1" applyAlignment="1" applyProtection="1">
      <alignment vertical="center"/>
    </xf>
    <xf numFmtId="0" fontId="34" fillId="0" borderId="42" xfId="0" applyFont="1" applyBorder="1" applyAlignment="1" applyProtection="1">
      <alignment vertical="center"/>
    </xf>
    <xf numFmtId="0" fontId="34" fillId="0" borderId="18" xfId="0" applyFont="1" applyBorder="1" applyAlignment="1" applyProtection="1">
      <alignment vertical="center"/>
    </xf>
    <xf numFmtId="0" fontId="34" fillId="0" borderId="44" xfId="0" applyFont="1" applyBorder="1" applyAlignment="1" applyProtection="1">
      <alignment vertical="center"/>
    </xf>
    <xf numFmtId="0" fontId="34" fillId="0" borderId="38" xfId="0" applyFont="1" applyBorder="1" applyAlignment="1" applyProtection="1">
      <alignment vertical="center"/>
    </xf>
    <xf numFmtId="0" fontId="35" fillId="0" borderId="10" xfId="0" applyFont="1" applyBorder="1" applyAlignment="1" applyProtection="1">
      <alignment vertical="center"/>
    </xf>
    <xf numFmtId="0" fontId="35" fillId="0" borderId="12" xfId="0" applyFont="1" applyBorder="1" applyAlignment="1" applyProtection="1">
      <alignment vertical="center"/>
    </xf>
    <xf numFmtId="0" fontId="35" fillId="0" borderId="15" xfId="0" applyFont="1" applyBorder="1" applyAlignment="1" applyProtection="1">
      <alignment vertical="center"/>
    </xf>
    <xf numFmtId="0" fontId="35" fillId="0" borderId="17" xfId="0" applyFont="1" applyBorder="1" applyAlignment="1" applyProtection="1">
      <alignment vertical="center"/>
    </xf>
    <xf numFmtId="0" fontId="35" fillId="0" borderId="26" xfId="0" applyFont="1" applyBorder="1" applyAlignment="1" applyProtection="1">
      <alignment vertical="center"/>
    </xf>
    <xf numFmtId="0" fontId="35" fillId="0" borderId="13" xfId="0" applyFont="1" applyBorder="1" applyAlignment="1" applyProtection="1">
      <alignment vertical="center"/>
    </xf>
    <xf numFmtId="0" fontId="36" fillId="0" borderId="10" xfId="0" applyFont="1" applyBorder="1" applyAlignment="1" applyProtection="1">
      <alignment vertical="center"/>
    </xf>
    <xf numFmtId="0" fontId="36" fillId="0" borderId="12" xfId="0" applyFont="1" applyBorder="1" applyAlignment="1" applyProtection="1">
      <alignment vertical="center"/>
    </xf>
    <xf numFmtId="0" fontId="36" fillId="0" borderId="15" xfId="0" applyFont="1" applyBorder="1" applyAlignment="1" applyProtection="1">
      <alignment vertical="center"/>
    </xf>
    <xf numFmtId="0" fontId="36" fillId="0" borderId="17" xfId="0" applyFont="1" applyBorder="1" applyAlignment="1" applyProtection="1">
      <alignment vertical="center"/>
    </xf>
    <xf numFmtId="0" fontId="36" fillId="0" borderId="26" xfId="0" applyFont="1" applyBorder="1" applyAlignment="1" applyProtection="1">
      <alignment vertical="center"/>
    </xf>
    <xf numFmtId="0" fontId="36" fillId="0" borderId="13" xfId="0" applyFont="1" applyBorder="1" applyAlignment="1" applyProtection="1">
      <alignment vertical="center"/>
    </xf>
    <xf numFmtId="0" fontId="35" fillId="0" borderId="23" xfId="0" applyFont="1" applyBorder="1" applyAlignment="1" applyProtection="1">
      <alignment vertical="center"/>
    </xf>
    <xf numFmtId="0" fontId="35" fillId="0" borderId="51" xfId="0" applyFont="1" applyBorder="1" applyAlignment="1" applyProtection="1">
      <alignment vertical="center"/>
    </xf>
    <xf numFmtId="0" fontId="35" fillId="0" borderId="56" xfId="0" applyFont="1" applyBorder="1" applyAlignment="1" applyProtection="1">
      <alignment vertical="center"/>
    </xf>
    <xf numFmtId="0" fontId="35" fillId="0" borderId="59" xfId="0" applyFont="1" applyBorder="1" applyAlignment="1" applyProtection="1">
      <alignment vertical="center"/>
    </xf>
    <xf numFmtId="0" fontId="35" fillId="0" borderId="20" xfId="0" applyFont="1" applyBorder="1" applyAlignment="1" applyProtection="1">
      <alignment vertical="center"/>
    </xf>
    <xf numFmtId="0" fontId="36" fillId="0" borderId="23" xfId="0" applyFont="1" applyBorder="1" applyAlignment="1" applyProtection="1">
      <alignment vertical="center"/>
    </xf>
    <xf numFmtId="0" fontId="36" fillId="0" borderId="51" xfId="0" applyFont="1" applyBorder="1" applyAlignment="1" applyProtection="1">
      <alignment vertical="center"/>
    </xf>
    <xf numFmtId="0" fontId="36" fillId="0" borderId="56" xfId="0" applyFont="1" applyBorder="1" applyAlignment="1" applyProtection="1">
      <alignment vertical="center"/>
    </xf>
    <xf numFmtId="0" fontId="36" fillId="0" borderId="59" xfId="0" applyFont="1" applyBorder="1" applyAlignment="1" applyProtection="1">
      <alignment vertical="center"/>
    </xf>
    <xf numFmtId="0" fontId="36" fillId="0" borderId="20" xfId="0" applyFont="1" applyBorder="1" applyAlignment="1" applyProtection="1">
      <alignment vertical="center"/>
    </xf>
    <xf numFmtId="0" fontId="4" fillId="0" borderId="24" xfId="0" applyFont="1" applyBorder="1" applyAlignment="1" applyProtection="1">
      <alignment vertical="center"/>
    </xf>
    <xf numFmtId="0" fontId="4" fillId="0" borderId="52" xfId="0" applyFont="1" applyBorder="1" applyAlignment="1" applyProtection="1">
      <alignment vertical="center"/>
    </xf>
    <xf numFmtId="0" fontId="4" fillId="0" borderId="57" xfId="0" applyFont="1" applyBorder="1" applyAlignment="1" applyProtection="1">
      <alignment vertical="center"/>
    </xf>
    <xf numFmtId="0" fontId="4" fillId="0" borderId="60" xfId="0" applyFont="1" applyBorder="1" applyAlignment="1" applyProtection="1">
      <alignment vertical="center"/>
    </xf>
    <xf numFmtId="0" fontId="4" fillId="0" borderId="21" xfId="0" applyFont="1" applyBorder="1" applyAlignment="1" applyProtection="1">
      <alignment vertical="center"/>
    </xf>
    <xf numFmtId="0" fontId="32" fillId="0" borderId="24" xfId="0" applyFont="1" applyBorder="1" applyAlignment="1" applyProtection="1">
      <alignment vertical="center"/>
    </xf>
    <xf numFmtId="0" fontId="32" fillId="0" borderId="52" xfId="0" applyFont="1" applyBorder="1" applyAlignment="1" applyProtection="1">
      <alignment vertical="center"/>
    </xf>
    <xf numFmtId="0" fontId="32" fillId="0" borderId="57" xfId="0" applyFont="1" applyBorder="1" applyAlignment="1" applyProtection="1">
      <alignment vertical="center"/>
    </xf>
    <xf numFmtId="0" fontId="32" fillId="0" borderId="60" xfId="0" applyFont="1" applyBorder="1" applyAlignment="1" applyProtection="1">
      <alignment vertical="center"/>
    </xf>
    <xf numFmtId="0" fontId="32" fillId="0" borderId="21" xfId="0" applyFont="1" applyBorder="1" applyAlignment="1" applyProtection="1">
      <alignment vertical="center"/>
    </xf>
    <xf numFmtId="0" fontId="33" fillId="0" borderId="46" xfId="0" applyFont="1" applyBorder="1" applyAlignment="1" applyProtection="1">
      <alignment vertical="center"/>
    </xf>
    <xf numFmtId="0" fontId="33" fillId="0" borderId="53" xfId="0" applyFont="1" applyBorder="1" applyAlignment="1" applyProtection="1">
      <alignment vertical="center"/>
    </xf>
    <xf numFmtId="0" fontId="33" fillId="0" borderId="57" xfId="0" applyFont="1" applyBorder="1" applyAlignment="1" applyProtection="1">
      <alignment vertical="center"/>
    </xf>
    <xf numFmtId="0" fontId="33" fillId="0" borderId="61" xfId="0" applyFont="1" applyBorder="1" applyAlignment="1" applyProtection="1">
      <alignment vertical="center"/>
    </xf>
    <xf numFmtId="0" fontId="33" fillId="0" borderId="48" xfId="0" applyFont="1" applyBorder="1" applyAlignment="1" applyProtection="1">
      <alignment vertical="center"/>
    </xf>
    <xf numFmtId="0" fontId="34" fillId="0" borderId="46" xfId="0" applyFont="1" applyBorder="1" applyAlignment="1" applyProtection="1">
      <alignment vertical="center"/>
    </xf>
    <xf numFmtId="0" fontId="34" fillId="0" borderId="53" xfId="0" applyFont="1" applyBorder="1" applyAlignment="1" applyProtection="1">
      <alignment vertical="center"/>
    </xf>
    <xf numFmtId="0" fontId="34" fillId="0" borderId="57" xfId="0" applyFont="1" applyBorder="1" applyAlignment="1" applyProtection="1">
      <alignment vertical="center"/>
    </xf>
    <xf numFmtId="0" fontId="34" fillId="0" borderId="61" xfId="0" applyFont="1" applyBorder="1" applyAlignment="1" applyProtection="1">
      <alignment vertical="center"/>
    </xf>
    <xf numFmtId="0" fontId="34" fillId="0" borderId="48" xfId="0" applyFont="1" applyBorder="1" applyAlignment="1" applyProtection="1">
      <alignment vertical="center"/>
    </xf>
    <xf numFmtId="0" fontId="38" fillId="0" borderId="0" xfId="0" applyFont="1" applyBorder="1" applyAlignment="1" applyProtection="1">
      <alignment horizontal="center" vertical="center"/>
    </xf>
    <xf numFmtId="0" fontId="39" fillId="14" borderId="1" xfId="0" applyFont="1" applyFill="1" applyBorder="1" applyAlignment="1" applyProtection="1">
      <alignment horizontal="center" vertical="center"/>
    </xf>
    <xf numFmtId="0" fontId="39" fillId="0" borderId="9" xfId="0" applyFont="1" applyBorder="1" applyAlignment="1" applyProtection="1">
      <alignment horizontal="center" vertical="center"/>
    </xf>
    <xf numFmtId="0" fontId="39" fillId="0" borderId="5" xfId="0" applyFont="1" applyBorder="1" applyAlignment="1" applyProtection="1">
      <alignment horizontal="center" vertical="center"/>
    </xf>
    <xf numFmtId="0" fontId="43" fillId="6" borderId="1" xfId="0" applyFont="1" applyFill="1" applyBorder="1" applyAlignment="1" applyProtection="1">
      <alignment horizontal="center" vertical="center"/>
    </xf>
    <xf numFmtId="0" fontId="43" fillId="6" borderId="1" xfId="0" applyFont="1" applyFill="1" applyBorder="1" applyAlignment="1" applyProtection="1">
      <alignment horizontal="center"/>
    </xf>
    <xf numFmtId="0" fontId="43" fillId="9" borderId="1" xfId="0" applyFont="1" applyFill="1" applyBorder="1" applyAlignment="1" applyProtection="1">
      <alignment horizontal="center" vertical="center"/>
    </xf>
    <xf numFmtId="0" fontId="43" fillId="9" borderId="1" xfId="0" applyFont="1" applyFill="1" applyBorder="1" applyAlignment="1" applyProtection="1">
      <alignment horizontal="center" vertical="center"/>
      <protection locked="0"/>
    </xf>
    <xf numFmtId="0" fontId="43" fillId="9" borderId="1" xfId="0" applyFont="1" applyFill="1" applyBorder="1" applyAlignment="1" applyProtection="1">
      <alignment horizontal="center"/>
      <protection locked="0"/>
    </xf>
    <xf numFmtId="0" fontId="43" fillId="2" borderId="1" xfId="0" applyFont="1" applyFill="1" applyBorder="1" applyAlignment="1" applyProtection="1">
      <alignment horizontal="center" vertical="center"/>
    </xf>
    <xf numFmtId="0" fontId="43" fillId="2" borderId="1" xfId="0" applyFont="1" applyFill="1" applyBorder="1" applyAlignment="1" applyProtection="1">
      <alignment horizontal="center" vertical="center"/>
      <protection locked="0"/>
    </xf>
    <xf numFmtId="0" fontId="43" fillId="3" borderId="1" xfId="0" applyFont="1" applyFill="1" applyBorder="1" applyAlignment="1" applyProtection="1">
      <alignment horizontal="center" vertical="center"/>
    </xf>
    <xf numFmtId="0" fontId="43" fillId="3" borderId="1" xfId="0" applyFont="1" applyFill="1" applyBorder="1" applyAlignment="1" applyProtection="1">
      <alignment horizontal="center" vertical="center"/>
      <protection locked="0"/>
    </xf>
    <xf numFmtId="0" fontId="43" fillId="3" borderId="1" xfId="0" applyFont="1" applyFill="1" applyBorder="1" applyAlignment="1" applyProtection="1">
      <alignment horizontal="center"/>
      <protection locked="0"/>
    </xf>
    <xf numFmtId="0" fontId="45" fillId="0" borderId="1" xfId="0" applyFont="1" applyBorder="1" applyAlignment="1" applyProtection="1">
      <alignment horizontal="center" vertical="center"/>
      <protection locked="0"/>
    </xf>
    <xf numFmtId="0" fontId="43" fillId="0" borderId="1" xfId="0" applyFont="1" applyBorder="1" applyAlignment="1" applyProtection="1">
      <alignment horizontal="center"/>
      <protection locked="0"/>
    </xf>
    <xf numFmtId="0" fontId="42" fillId="0" borderId="1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/>
    </xf>
    <xf numFmtId="0" fontId="26" fillId="0" borderId="0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37" fillId="14" borderId="7" xfId="0" applyFont="1" applyFill="1" applyBorder="1" applyAlignment="1" applyProtection="1">
      <alignment horizontal="center" vertical="center"/>
    </xf>
    <xf numFmtId="0" fontId="37" fillId="0" borderId="68" xfId="0" applyFont="1" applyBorder="1" applyAlignment="1" applyProtection="1">
      <alignment horizontal="center" vertical="center"/>
    </xf>
    <xf numFmtId="0" fontId="31" fillId="12" borderId="65" xfId="0" applyFont="1" applyFill="1" applyBorder="1" applyAlignment="1" applyProtection="1">
      <alignment horizontal="center" vertical="center"/>
    </xf>
    <xf numFmtId="0" fontId="4" fillId="0" borderId="28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44" fillId="0" borderId="0" xfId="0" applyFont="1" applyFill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right" vertical="center"/>
    </xf>
    <xf numFmtId="0" fontId="7" fillId="0" borderId="0" xfId="0" applyFont="1" applyFill="1" applyBorder="1" applyAlignment="1" applyProtection="1">
      <alignment horizontal="center" vertical="center"/>
    </xf>
    <xf numFmtId="0" fontId="27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0" fontId="2" fillId="0" borderId="9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44" fillId="0" borderId="28" xfId="0" applyFont="1" applyFill="1" applyBorder="1" applyAlignment="1" applyProtection="1">
      <alignment horizontal="center" vertical="center"/>
    </xf>
    <xf numFmtId="0" fontId="30" fillId="0" borderId="0" xfId="0" applyFont="1" applyBorder="1" applyAlignment="1" applyProtection="1">
      <alignment horizontal="center" vertical="center" textRotation="90"/>
    </xf>
    <xf numFmtId="0" fontId="29" fillId="0" borderId="0" xfId="0" applyFont="1" applyBorder="1" applyAlignment="1" applyProtection="1">
      <alignment horizontal="left" vertical="center"/>
    </xf>
    <xf numFmtId="0" fontId="0" fillId="0" borderId="28" xfId="0" applyFill="1" applyBorder="1" applyAlignment="1" applyProtection="1">
      <alignment horizontal="center" vertical="center"/>
    </xf>
    <xf numFmtId="0" fontId="47" fillId="4" borderId="72" xfId="0" applyFont="1" applyFill="1" applyBorder="1" applyAlignment="1" applyProtection="1">
      <alignment horizontal="left" vertical="center" indent="1"/>
    </xf>
    <xf numFmtId="165" fontId="38" fillId="0" borderId="1" xfId="0" applyNumberFormat="1" applyFont="1" applyBorder="1" applyAlignment="1" applyProtection="1">
      <alignment horizontal="right" vertical="center"/>
      <protection locked="0"/>
    </xf>
    <xf numFmtId="0" fontId="51" fillId="4" borderId="71" xfId="0" applyFont="1" applyFill="1" applyBorder="1" applyAlignment="1" applyProtection="1">
      <alignment horizontal="left" vertical="center" indent="1"/>
      <protection locked="0"/>
    </xf>
    <xf numFmtId="0" fontId="20" fillId="0" borderId="0" xfId="2" applyFont="1" applyProtection="1">
      <protection hidden="1"/>
    </xf>
    <xf numFmtId="0" fontId="18" fillId="7" borderId="1" xfId="2" applyFont="1" applyFill="1" applyBorder="1" applyAlignment="1" applyProtection="1">
      <alignment vertical="center"/>
      <protection hidden="1"/>
    </xf>
    <xf numFmtId="0" fontId="18" fillId="0" borderId="0" xfId="2" applyFont="1" applyAlignment="1" applyProtection="1">
      <alignment vertical="center"/>
      <protection hidden="1"/>
    </xf>
    <xf numFmtId="164" fontId="21" fillId="0" borderId="0" xfId="1" applyNumberFormat="1" applyFont="1" applyAlignment="1" applyProtection="1">
      <alignment horizontal="center" vertical="center"/>
      <protection hidden="1"/>
    </xf>
    <xf numFmtId="164" fontId="21" fillId="0" borderId="1" xfId="1" applyNumberFormat="1" applyFont="1" applyBorder="1" applyAlignment="1" applyProtection="1">
      <alignment horizontal="center" vertical="center"/>
      <protection hidden="1"/>
    </xf>
    <xf numFmtId="0" fontId="21" fillId="0" borderId="0" xfId="2" applyFont="1" applyAlignment="1" applyProtection="1">
      <alignment vertical="center"/>
      <protection hidden="1"/>
    </xf>
    <xf numFmtId="0" fontId="20" fillId="0" borderId="1" xfId="2" applyFont="1" applyBorder="1" applyAlignment="1" applyProtection="1">
      <alignment vertical="center"/>
      <protection hidden="1"/>
    </xf>
    <xf numFmtId="0" fontId="18" fillId="0" borderId="1" xfId="2" applyFont="1" applyBorder="1" applyAlignment="1" applyProtection="1">
      <alignment vertical="center"/>
      <protection hidden="1"/>
    </xf>
    <xf numFmtId="165" fontId="21" fillId="7" borderId="1" xfId="1" applyNumberFormat="1" applyFont="1" applyFill="1" applyBorder="1" applyAlignment="1" applyProtection="1">
      <alignment horizontal="right" vertical="center" indent="1"/>
      <protection hidden="1"/>
    </xf>
    <xf numFmtId="165" fontId="20" fillId="0" borderId="1" xfId="1" applyNumberFormat="1" applyFont="1" applyBorder="1" applyAlignment="1" applyProtection="1">
      <alignment horizontal="right" vertical="center" indent="1"/>
      <protection hidden="1"/>
    </xf>
    <xf numFmtId="165" fontId="21" fillId="0" borderId="1" xfId="2" applyNumberFormat="1" applyFont="1" applyBorder="1" applyAlignment="1" applyProtection="1">
      <alignment horizontal="right" vertical="center" indent="1"/>
      <protection hidden="1"/>
    </xf>
    <xf numFmtId="165" fontId="21" fillId="7" borderId="1" xfId="2" applyNumberFormat="1" applyFont="1" applyFill="1" applyBorder="1" applyAlignment="1" applyProtection="1">
      <alignment horizontal="right" vertical="center" indent="1"/>
      <protection hidden="1"/>
    </xf>
    <xf numFmtId="1" fontId="21" fillId="0" borderId="1" xfId="2" applyNumberFormat="1" applyFont="1" applyBorder="1" applyAlignment="1" applyProtection="1">
      <alignment horizontal="right" vertical="center" indent="1"/>
      <protection hidden="1"/>
    </xf>
    <xf numFmtId="0" fontId="0" fillId="0" borderId="0" xfId="0" applyAlignment="1" applyProtection="1">
      <alignment horizontal="center" vertical="center"/>
    </xf>
    <xf numFmtId="1" fontId="21" fillId="0" borderId="1" xfId="2" applyNumberFormat="1" applyFont="1" applyBorder="1" applyAlignment="1" applyProtection="1">
      <alignment horizontal="center" vertical="center"/>
      <protection hidden="1"/>
    </xf>
    <xf numFmtId="1" fontId="20" fillId="8" borderId="1" xfId="2" applyNumberFormat="1" applyFont="1" applyFill="1" applyBorder="1" applyAlignment="1" applyProtection="1">
      <alignment horizontal="center" vertical="center"/>
      <protection hidden="1"/>
    </xf>
    <xf numFmtId="165" fontId="0" fillId="0" borderId="0" xfId="0" applyNumberFormat="1" applyAlignment="1">
      <alignment horizontal="center" vertical="center"/>
    </xf>
    <xf numFmtId="0" fontId="52" fillId="12" borderId="66" xfId="0" applyNumberFormat="1" applyFont="1" applyFill="1" applyBorder="1" applyAlignment="1" applyProtection="1">
      <alignment horizontal="center" vertical="center"/>
      <protection locked="0"/>
    </xf>
    <xf numFmtId="0" fontId="40" fillId="0" borderId="75" xfId="0" applyFont="1" applyBorder="1" applyAlignment="1" applyProtection="1">
      <alignment horizontal="center" vertical="center"/>
    </xf>
    <xf numFmtId="49" fontId="0" fillId="0" borderId="75" xfId="0" applyNumberFormat="1" applyBorder="1" applyAlignment="1" applyProtection="1">
      <alignment horizontal="center" vertical="center"/>
    </xf>
    <xf numFmtId="0" fontId="0" fillId="0" borderId="75" xfId="0" applyBorder="1" applyAlignment="1" applyProtection="1">
      <alignment horizontal="center" vertical="center"/>
    </xf>
    <xf numFmtId="0" fontId="40" fillId="0" borderId="76" xfId="0" applyFont="1" applyBorder="1" applyAlignment="1" applyProtection="1">
      <alignment horizontal="center" vertical="center"/>
    </xf>
    <xf numFmtId="0" fontId="40" fillId="0" borderId="77" xfId="0" applyFont="1" applyBorder="1" applyAlignment="1" applyProtection="1">
      <alignment horizontal="center" vertical="center"/>
    </xf>
    <xf numFmtId="0" fontId="0" fillId="0" borderId="78" xfId="0" applyBorder="1" applyProtection="1"/>
    <xf numFmtId="165" fontId="0" fillId="0" borderId="27" xfId="0" applyNumberFormat="1" applyBorder="1" applyAlignment="1" applyProtection="1">
      <alignment horizontal="center" vertical="center"/>
    </xf>
    <xf numFmtId="0" fontId="0" fillId="0" borderId="27" xfId="0" applyBorder="1" applyProtection="1"/>
    <xf numFmtId="0" fontId="0" fillId="15" borderId="79" xfId="0" applyFill="1" applyBorder="1" applyProtection="1"/>
    <xf numFmtId="165" fontId="0" fillId="0" borderId="80" xfId="0" applyNumberFormat="1" applyBorder="1" applyAlignment="1" applyProtection="1">
      <alignment horizontal="center" vertical="center"/>
    </xf>
    <xf numFmtId="0" fontId="0" fillId="0" borderId="1" xfId="0" applyBorder="1" applyProtection="1"/>
    <xf numFmtId="0" fontId="0" fillId="15" borderId="67" xfId="0" applyFill="1" applyBorder="1" applyProtection="1"/>
    <xf numFmtId="0" fontId="0" fillId="0" borderId="16" xfId="0" applyBorder="1" applyProtection="1"/>
    <xf numFmtId="0" fontId="0" fillId="15" borderId="16" xfId="0" applyFill="1" applyBorder="1" applyProtection="1"/>
    <xf numFmtId="0" fontId="0" fillId="0" borderId="83" xfId="0" applyBorder="1" applyProtection="1"/>
    <xf numFmtId="0" fontId="0" fillId="0" borderId="81" xfId="0" applyBorder="1" applyProtection="1"/>
    <xf numFmtId="0" fontId="0" fillId="0" borderId="75" xfId="0" applyBorder="1" applyProtection="1"/>
    <xf numFmtId="14" fontId="0" fillId="0" borderId="75" xfId="0" applyNumberFormat="1" applyBorder="1" applyAlignment="1" applyProtection="1">
      <alignment horizontal="center" vertical="center"/>
    </xf>
    <xf numFmtId="165" fontId="0" fillId="0" borderId="1" xfId="0" applyNumberFormat="1" applyBorder="1" applyAlignment="1" applyProtection="1">
      <alignment horizontal="center" vertical="center"/>
    </xf>
    <xf numFmtId="165" fontId="0" fillId="0" borderId="85" xfId="0" applyNumberFormat="1" applyBorder="1" applyAlignment="1" applyProtection="1">
      <alignment horizontal="center" vertical="center"/>
    </xf>
    <xf numFmtId="0" fontId="18" fillId="0" borderId="78" xfId="2" applyFont="1" applyFill="1" applyBorder="1" applyAlignment="1" applyProtection="1">
      <alignment vertical="center"/>
    </xf>
    <xf numFmtId="0" fontId="18" fillId="0" borderId="81" xfId="2" applyFont="1" applyFill="1" applyBorder="1" applyAlignment="1" applyProtection="1">
      <alignment vertical="center"/>
    </xf>
    <xf numFmtId="0" fontId="0" fillId="0" borderId="84" xfId="0" applyBorder="1" applyProtection="1"/>
    <xf numFmtId="165" fontId="0" fillId="0" borderId="18" xfId="0" applyNumberFormat="1" applyBorder="1" applyAlignment="1" applyProtection="1">
      <alignment horizontal="center" vertical="center"/>
    </xf>
    <xf numFmtId="0" fontId="0" fillId="0" borderId="18" xfId="0" applyBorder="1" applyProtection="1"/>
    <xf numFmtId="165" fontId="4" fillId="0" borderId="0" xfId="0" applyNumberFormat="1" applyFont="1" applyBorder="1" applyAlignment="1" applyProtection="1">
      <alignment horizontal="right" vertical="center" indent="1"/>
    </xf>
    <xf numFmtId="165" fontId="4" fillId="0" borderId="36" xfId="0" applyNumberFormat="1" applyFont="1" applyBorder="1" applyAlignment="1" applyProtection="1">
      <alignment horizontal="right" vertical="center" indent="1"/>
    </xf>
    <xf numFmtId="165" fontId="4" fillId="0" borderId="37" xfId="0" applyNumberFormat="1" applyFont="1" applyBorder="1" applyAlignment="1" applyProtection="1">
      <alignment horizontal="right" vertical="center" indent="1"/>
    </xf>
    <xf numFmtId="0" fontId="26" fillId="0" borderId="0" xfId="0" applyFont="1" applyBorder="1" applyAlignment="1" applyProtection="1">
      <alignment horizontal="center" vertical="center" textRotation="90"/>
    </xf>
    <xf numFmtId="0" fontId="4" fillId="12" borderId="64" xfId="0" applyFont="1" applyFill="1" applyBorder="1" applyAlignment="1" applyProtection="1">
      <alignment horizontal="center" vertical="center"/>
      <protection locked="0"/>
    </xf>
    <xf numFmtId="0" fontId="2" fillId="12" borderId="65" xfId="0" applyFont="1" applyFill="1" applyBorder="1" applyAlignment="1" applyProtection="1">
      <alignment horizontal="center" vertical="center"/>
      <protection locked="0"/>
    </xf>
    <xf numFmtId="0" fontId="4" fillId="12" borderId="65" xfId="0" applyFont="1" applyFill="1" applyBorder="1" applyAlignment="1" applyProtection="1">
      <alignment horizontal="center" vertical="center"/>
      <protection locked="0"/>
    </xf>
    <xf numFmtId="0" fontId="2" fillId="12" borderId="66" xfId="0" applyFont="1" applyFill="1" applyBorder="1" applyAlignment="1" applyProtection="1">
      <alignment horizontal="center" vertical="center"/>
      <protection locked="0"/>
    </xf>
    <xf numFmtId="0" fontId="38" fillId="0" borderId="1" xfId="0" applyFont="1" applyBorder="1" applyAlignment="1" applyProtection="1">
      <alignment horizontal="left" vertical="center"/>
      <protection locked="0"/>
    </xf>
    <xf numFmtId="0" fontId="41" fillId="0" borderId="1" xfId="0" applyFont="1" applyBorder="1" applyAlignment="1" applyProtection="1">
      <alignment horizontal="left" vertical="center"/>
      <protection locked="0"/>
    </xf>
    <xf numFmtId="0" fontId="37" fillId="14" borderId="67" xfId="0" applyFont="1" applyFill="1" applyBorder="1" applyAlignment="1" applyProtection="1">
      <alignment horizontal="center" vertical="center"/>
    </xf>
    <xf numFmtId="0" fontId="0" fillId="14" borderId="67" xfId="0" applyFont="1" applyFill="1" applyBorder="1" applyAlignment="1" applyProtection="1">
      <alignment horizontal="center" vertical="center"/>
    </xf>
    <xf numFmtId="0" fontId="40" fillId="14" borderId="67" xfId="0" applyFont="1" applyFill="1" applyBorder="1" applyAlignment="1" applyProtection="1">
      <alignment horizontal="center" vertical="center"/>
    </xf>
    <xf numFmtId="0" fontId="37" fillId="14" borderId="1" xfId="0" applyFont="1" applyFill="1" applyBorder="1" applyAlignment="1" applyProtection="1">
      <alignment horizontal="center" vertical="center"/>
    </xf>
    <xf numFmtId="0" fontId="0" fillId="14" borderId="1" xfId="0" applyFont="1" applyFill="1" applyBorder="1" applyAlignment="1" applyProtection="1">
      <alignment horizontal="center" vertical="center"/>
    </xf>
    <xf numFmtId="0" fontId="40" fillId="14" borderId="1" xfId="0" applyFont="1" applyFill="1" applyBorder="1" applyAlignment="1" applyProtection="1">
      <alignment horizontal="center" vertical="center"/>
    </xf>
    <xf numFmtId="0" fontId="37" fillId="0" borderId="8" xfId="0" applyFont="1" applyBorder="1" applyAlignment="1" applyProtection="1">
      <alignment horizontal="center" vertical="center"/>
      <protection locked="0"/>
    </xf>
    <xf numFmtId="0" fontId="0" fillId="0" borderId="9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 applyProtection="1">
      <alignment horizontal="center" vertical="center"/>
      <protection locked="0"/>
    </xf>
    <xf numFmtId="0" fontId="46" fillId="13" borderId="64" xfId="0" applyFont="1" applyFill="1" applyBorder="1" applyAlignment="1" applyProtection="1">
      <alignment horizontal="center" vertical="center"/>
    </xf>
    <xf numFmtId="0" fontId="2" fillId="13" borderId="65" xfId="0" applyFont="1" applyFill="1" applyBorder="1" applyAlignment="1" applyProtection="1">
      <alignment horizontal="center" vertical="center"/>
    </xf>
    <xf numFmtId="0" fontId="2" fillId="13" borderId="66" xfId="0" applyFont="1" applyFill="1" applyBorder="1" applyAlignment="1" applyProtection="1">
      <alignment horizontal="center" vertical="center"/>
    </xf>
    <xf numFmtId="0" fontId="39" fillId="11" borderId="1" xfId="0" applyFont="1" applyFill="1" applyBorder="1" applyAlignment="1" applyProtection="1">
      <alignment horizontal="center" vertical="center"/>
    </xf>
    <xf numFmtId="0" fontId="39" fillId="12" borderId="1" xfId="0" applyFont="1" applyFill="1" applyBorder="1" applyAlignment="1" applyProtection="1">
      <alignment horizontal="center" vertical="center"/>
      <protection locked="0"/>
    </xf>
    <xf numFmtId="0" fontId="39" fillId="12" borderId="1" xfId="0" applyFont="1" applyFill="1" applyBorder="1" applyAlignment="1" applyProtection="1">
      <alignment horizontal="center" vertical="center"/>
    </xf>
    <xf numFmtId="0" fontId="37" fillId="0" borderId="28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6" xfId="0" applyFont="1" applyBorder="1" applyAlignment="1" applyProtection="1">
      <alignment horizontal="center" vertical="center"/>
      <protection locked="0"/>
    </xf>
    <xf numFmtId="0" fontId="37" fillId="0" borderId="2" xfId="0" applyFont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 applyProtection="1">
      <alignment horizontal="center" vertical="center"/>
      <protection locked="0"/>
    </xf>
    <xf numFmtId="0" fontId="48" fillId="4" borderId="70" xfId="0" applyFont="1" applyFill="1" applyBorder="1" applyAlignment="1" applyProtection="1">
      <alignment horizontal="right" vertical="center" indent="1"/>
    </xf>
    <xf numFmtId="0" fontId="47" fillId="4" borderId="72" xfId="0" applyFont="1" applyFill="1" applyBorder="1" applyAlignment="1" applyProtection="1">
      <alignment horizontal="right" vertical="center" indent="1"/>
    </xf>
    <xf numFmtId="46" fontId="48" fillId="4" borderId="72" xfId="0" applyNumberFormat="1" applyFont="1" applyFill="1" applyBorder="1" applyAlignment="1" applyProtection="1">
      <alignment horizontal="left" vertical="center" indent="1"/>
      <protection locked="0"/>
    </xf>
    <xf numFmtId="0" fontId="47" fillId="4" borderId="72" xfId="0" applyFont="1" applyFill="1" applyBorder="1" applyAlignment="1" applyProtection="1">
      <alignment horizontal="left" vertical="center"/>
      <protection locked="0"/>
    </xf>
    <xf numFmtId="0" fontId="44" fillId="12" borderId="1" xfId="0" applyFont="1" applyFill="1" applyBorder="1" applyAlignment="1" applyProtection="1">
      <alignment horizontal="center" vertical="center"/>
    </xf>
    <xf numFmtId="0" fontId="0" fillId="12" borderId="1" xfId="0" applyFill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right" vertical="center"/>
    </xf>
    <xf numFmtId="0" fontId="10" fillId="0" borderId="0" xfId="0" applyFont="1" applyBorder="1" applyAlignment="1" applyProtection="1">
      <alignment horizontal="right" vertical="center"/>
    </xf>
    <xf numFmtId="0" fontId="9" fillId="0" borderId="0" xfId="0" applyFont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left" vertical="center"/>
      <protection locked="0"/>
    </xf>
    <xf numFmtId="0" fontId="44" fillId="12" borderId="64" xfId="0" applyFont="1" applyFill="1" applyBorder="1" applyAlignment="1" applyProtection="1">
      <alignment horizontal="center" vertical="center"/>
    </xf>
    <xf numFmtId="0" fontId="0" fillId="12" borderId="65" xfId="0" applyFill="1" applyBorder="1" applyAlignment="1" applyProtection="1">
      <alignment horizontal="center" vertical="center"/>
    </xf>
    <xf numFmtId="49" fontId="4" fillId="12" borderId="65" xfId="0" applyNumberFormat="1" applyFont="1" applyFill="1" applyBorder="1" applyAlignment="1" applyProtection="1">
      <alignment horizontal="center" vertical="center"/>
      <protection locked="0"/>
    </xf>
    <xf numFmtId="49" fontId="0" fillId="12" borderId="65" xfId="0" applyNumberFormat="1" applyFill="1" applyBorder="1" applyAlignment="1" applyProtection="1">
      <alignment horizontal="center" vertical="center"/>
      <protection locked="0"/>
    </xf>
    <xf numFmtId="49" fontId="0" fillId="12" borderId="66" xfId="0" applyNumberFormat="1" applyFill="1" applyBorder="1" applyAlignment="1" applyProtection="1">
      <alignment horizontal="center" vertical="center"/>
      <protection locked="0"/>
    </xf>
    <xf numFmtId="166" fontId="44" fillId="12" borderId="65" xfId="0" applyNumberFormat="1" applyFont="1" applyFill="1" applyBorder="1" applyAlignment="1" applyProtection="1">
      <alignment horizontal="left" vertical="center"/>
      <protection locked="0"/>
    </xf>
    <xf numFmtId="166" fontId="44" fillId="12" borderId="66" xfId="0" applyNumberFormat="1" applyFont="1" applyFill="1" applyBorder="1" applyAlignment="1" applyProtection="1">
      <alignment horizontal="left" vertical="center"/>
      <protection locked="0"/>
    </xf>
    <xf numFmtId="0" fontId="44" fillId="12" borderId="64" xfId="0" applyFont="1" applyFill="1" applyBorder="1" applyAlignment="1" applyProtection="1">
      <alignment horizontal="right" vertical="center"/>
    </xf>
    <xf numFmtId="0" fontId="0" fillId="12" borderId="65" xfId="0" applyFill="1" applyBorder="1" applyAlignment="1" applyProtection="1">
      <alignment horizontal="right" vertical="center"/>
    </xf>
    <xf numFmtId="0" fontId="49" fillId="4" borderId="72" xfId="0" applyFont="1" applyFill="1" applyBorder="1" applyAlignment="1" applyProtection="1">
      <alignment horizontal="center" vertical="center"/>
    </xf>
    <xf numFmtId="0" fontId="0" fillId="0" borderId="72" xfId="0" applyBorder="1" applyAlignment="1" applyProtection="1">
      <alignment vertical="center"/>
    </xf>
    <xf numFmtId="0" fontId="50" fillId="12" borderId="64" xfId="0" applyFont="1" applyFill="1" applyBorder="1" applyAlignment="1" applyProtection="1">
      <alignment horizontal="right" vertical="center"/>
    </xf>
    <xf numFmtId="0" fontId="0" fillId="0" borderId="66" xfId="0" applyBorder="1" applyAlignment="1" applyProtection="1">
      <alignment vertical="center"/>
    </xf>
    <xf numFmtId="0" fontId="8" fillId="0" borderId="38" xfId="0" applyFont="1" applyBorder="1" applyAlignment="1" applyProtection="1">
      <alignment horizontal="center" vertical="center"/>
    </xf>
    <xf numFmtId="0" fontId="0" fillId="0" borderId="39" xfId="0" applyBorder="1" applyAlignment="1">
      <alignment horizontal="center" vertical="center"/>
    </xf>
    <xf numFmtId="0" fontId="26" fillId="0" borderId="28" xfId="0" applyFont="1" applyBorder="1" applyAlignment="1" applyProtection="1">
      <alignment horizontal="center" vertical="center" textRotation="90"/>
    </xf>
    <xf numFmtId="0" fontId="0" fillId="0" borderId="28" xfId="0" applyBorder="1" applyAlignment="1" applyProtection="1">
      <alignment horizontal="center" vertical="center" textRotation="90"/>
    </xf>
    <xf numFmtId="0" fontId="25" fillId="0" borderId="0" xfId="0" applyFont="1" applyBorder="1" applyAlignment="1" applyProtection="1">
      <alignment horizontal="right" vertical="center"/>
    </xf>
    <xf numFmtId="0" fontId="25" fillId="0" borderId="0" xfId="0" applyFont="1" applyBorder="1" applyAlignment="1" applyProtection="1">
      <alignment horizontal="left" vertical="center"/>
    </xf>
    <xf numFmtId="0" fontId="9" fillId="5" borderId="2" xfId="0" applyFont="1" applyFill="1" applyBorder="1" applyAlignment="1" applyProtection="1">
      <alignment horizontal="center" vertical="center"/>
    </xf>
    <xf numFmtId="0" fontId="10" fillId="5" borderId="3" xfId="0" applyFont="1" applyFill="1" applyBorder="1" applyAlignment="1" applyProtection="1">
      <alignment horizontal="center" vertical="center"/>
    </xf>
    <xf numFmtId="0" fontId="11" fillId="5" borderId="4" xfId="0" applyFont="1" applyFill="1" applyBorder="1" applyAlignment="1" applyProtection="1"/>
    <xf numFmtId="0" fontId="7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horizontal="center" vertical="center"/>
    </xf>
    <xf numFmtId="167" fontId="14" fillId="0" borderId="0" xfId="0" applyNumberFormat="1" applyFont="1" applyBorder="1" applyAlignment="1" applyProtection="1">
      <alignment horizontal="center" vertical="center"/>
    </xf>
    <xf numFmtId="167" fontId="15" fillId="0" borderId="0" xfId="0" applyNumberFormat="1" applyFont="1" applyBorder="1" applyAlignment="1" applyProtection="1">
      <alignment horizontal="center" vertical="center"/>
    </xf>
    <xf numFmtId="0" fontId="4" fillId="0" borderId="2" xfId="0" applyNumberFormat="1" applyFont="1" applyBorder="1" applyAlignment="1" applyProtection="1">
      <alignment horizontal="center" vertical="center"/>
    </xf>
    <xf numFmtId="0" fontId="4" fillId="0" borderId="3" xfId="0" applyNumberFormat="1" applyFont="1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4" fillId="0" borderId="28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/>
    </xf>
    <xf numFmtId="0" fontId="4" fillId="0" borderId="9" xfId="0" applyFont="1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13" fillId="0" borderId="29" xfId="0" applyFont="1" applyBorder="1" applyAlignment="1" applyProtection="1">
      <alignment horizontal="center" vertical="center" textRotation="90"/>
    </xf>
    <xf numFmtId="0" fontId="0" fillId="0" borderId="69" xfId="0" applyBorder="1" applyAlignment="1">
      <alignment horizontal="center" vertical="center"/>
    </xf>
    <xf numFmtId="0" fontId="16" fillId="0" borderId="46" xfId="0" applyFont="1" applyBorder="1" applyAlignment="1" applyProtection="1">
      <alignment horizontal="center" vertical="center"/>
    </xf>
    <xf numFmtId="0" fontId="0" fillId="0" borderId="47" xfId="0" applyBorder="1" applyAlignment="1">
      <alignment horizontal="center" vertical="center"/>
    </xf>
    <xf numFmtId="0" fontId="16" fillId="0" borderId="53" xfId="0" applyFont="1" applyBorder="1" applyAlignment="1" applyProtection="1">
      <alignment horizontal="center" vertical="center"/>
    </xf>
    <xf numFmtId="0" fontId="0" fillId="0" borderId="54" xfId="0" applyBorder="1" applyAlignment="1">
      <alignment horizontal="center" vertical="center"/>
    </xf>
    <xf numFmtId="0" fontId="16" fillId="0" borderId="61" xfId="0" applyFont="1" applyBorder="1" applyAlignment="1" applyProtection="1">
      <alignment horizontal="center" vertical="center"/>
    </xf>
    <xf numFmtId="0" fontId="0" fillId="0" borderId="62" xfId="0" applyBorder="1" applyAlignment="1">
      <alignment horizontal="center" vertical="center"/>
    </xf>
    <xf numFmtId="0" fontId="16" fillId="0" borderId="48" xfId="0" applyFont="1" applyBorder="1" applyAlignment="1" applyProtection="1">
      <alignment horizontal="center" vertical="center"/>
    </xf>
    <xf numFmtId="0" fontId="0" fillId="0" borderId="49" xfId="0" applyBorder="1" applyAlignment="1">
      <alignment horizontal="center" vertical="center"/>
    </xf>
    <xf numFmtId="0" fontId="16" fillId="0" borderId="40" xfId="0" applyFont="1" applyBorder="1" applyAlignment="1" applyProtection="1">
      <alignment horizontal="center" vertical="center"/>
    </xf>
    <xf numFmtId="0" fontId="0" fillId="0" borderId="41" xfId="0" applyBorder="1" applyAlignment="1">
      <alignment horizontal="center" vertical="center"/>
    </xf>
    <xf numFmtId="0" fontId="16" fillId="0" borderId="42" xfId="0" applyFont="1" applyBorder="1" applyAlignment="1" applyProtection="1">
      <alignment horizontal="center" vertical="center"/>
    </xf>
    <xf numFmtId="0" fontId="0" fillId="0" borderId="43" xfId="0" applyBorder="1" applyAlignment="1">
      <alignment horizontal="center" vertical="center"/>
    </xf>
    <xf numFmtId="0" fontId="16" fillId="0" borderId="44" xfId="0" applyFont="1" applyBorder="1" applyAlignment="1" applyProtection="1">
      <alignment horizontal="center" vertical="center"/>
    </xf>
    <xf numFmtId="0" fontId="0" fillId="0" borderId="45" xfId="0" applyBorder="1" applyAlignment="1">
      <alignment horizontal="center" vertical="center"/>
    </xf>
    <xf numFmtId="0" fontId="16" fillId="0" borderId="38" xfId="0" applyFont="1" applyBorder="1" applyAlignment="1" applyProtection="1">
      <alignment horizontal="center" vertical="center"/>
    </xf>
    <xf numFmtId="0" fontId="4" fillId="0" borderId="28" xfId="0" applyNumberFormat="1" applyFont="1" applyBorder="1" applyAlignment="1" applyProtection="1">
      <alignment horizontal="center" vertical="center"/>
    </xf>
    <xf numFmtId="0" fontId="4" fillId="0" borderId="0" xfId="0" applyNumberFormat="1" applyFont="1" applyBorder="1" applyAlignment="1" applyProtection="1">
      <alignment horizontal="center" vertical="center"/>
    </xf>
    <xf numFmtId="0" fontId="4" fillId="0" borderId="8" xfId="0" applyNumberFormat="1" applyFont="1" applyBorder="1" applyAlignment="1" applyProtection="1">
      <alignment horizontal="center"/>
    </xf>
    <xf numFmtId="0" fontId="4" fillId="0" borderId="9" xfId="0" applyNumberFormat="1" applyFont="1" applyBorder="1" applyAlignment="1" applyProtection="1">
      <alignment horizontal="center"/>
    </xf>
    <xf numFmtId="0" fontId="0" fillId="0" borderId="39" xfId="0" applyBorder="1" applyAlignment="1" applyProtection="1">
      <alignment horizontal="center" vertical="center"/>
    </xf>
    <xf numFmtId="0" fontId="0" fillId="0" borderId="41" xfId="0" applyBorder="1" applyAlignment="1" applyProtection="1">
      <alignment horizontal="center" vertical="center"/>
    </xf>
    <xf numFmtId="0" fontId="0" fillId="0" borderId="43" xfId="0" applyBorder="1" applyAlignment="1" applyProtection="1">
      <alignment horizontal="center" vertical="center"/>
    </xf>
    <xf numFmtId="0" fontId="0" fillId="0" borderId="45" xfId="0" applyBorder="1" applyAlignment="1" applyProtection="1">
      <alignment horizontal="center" vertical="center"/>
    </xf>
    <xf numFmtId="0" fontId="0" fillId="0" borderId="69" xfId="0" applyBorder="1" applyAlignment="1" applyProtection="1">
      <alignment horizontal="center" vertical="center"/>
    </xf>
    <xf numFmtId="0" fontId="0" fillId="0" borderId="47" xfId="0" applyBorder="1" applyAlignment="1" applyProtection="1">
      <alignment horizontal="center" vertical="center"/>
    </xf>
    <xf numFmtId="0" fontId="0" fillId="0" borderId="54" xfId="0" applyBorder="1" applyAlignment="1" applyProtection="1">
      <alignment horizontal="center" vertical="center"/>
    </xf>
    <xf numFmtId="0" fontId="0" fillId="0" borderId="62" xfId="0" applyBorder="1" applyAlignment="1" applyProtection="1">
      <alignment horizontal="center" vertical="center"/>
    </xf>
    <xf numFmtId="0" fontId="0" fillId="0" borderId="49" xfId="0" applyBorder="1" applyAlignment="1" applyProtection="1">
      <alignment horizontal="center" vertical="center"/>
    </xf>
    <xf numFmtId="0" fontId="19" fillId="0" borderId="0" xfId="2" applyFont="1" applyAlignment="1" applyProtection="1">
      <alignment horizontal="center"/>
      <protection hidden="1"/>
    </xf>
    <xf numFmtId="0" fontId="40" fillId="0" borderId="75" xfId="0" applyFont="1" applyBorder="1" applyAlignment="1" applyProtection="1">
      <alignment horizontal="center" vertical="center"/>
    </xf>
    <xf numFmtId="0" fontId="40" fillId="0" borderId="82" xfId="0" applyFont="1" applyBorder="1" applyAlignment="1" applyProtection="1">
      <alignment horizontal="center" vertical="center"/>
    </xf>
    <xf numFmtId="0" fontId="40" fillId="0" borderId="16" xfId="0" applyFont="1" applyBorder="1" applyAlignment="1" applyProtection="1">
      <alignment horizontal="center" vertical="center"/>
    </xf>
    <xf numFmtId="0" fontId="40" fillId="0" borderId="73" xfId="0" applyFont="1" applyBorder="1" applyAlignment="1" applyProtection="1">
      <alignment horizontal="center" vertical="center"/>
    </xf>
    <xf numFmtId="0" fontId="40" fillId="0" borderId="74" xfId="0" applyFont="1" applyBorder="1" applyAlignment="1" applyProtection="1"/>
    <xf numFmtId="0" fontId="40" fillId="0" borderId="74" xfId="0" applyFont="1" applyBorder="1" applyAlignment="1" applyProtection="1">
      <alignment horizontal="center" vertical="center"/>
    </xf>
    <xf numFmtId="0" fontId="0" fillId="0" borderId="73" xfId="0" applyBorder="1" applyAlignment="1" applyProtection="1">
      <alignment horizontal="center" vertical="center"/>
    </xf>
    <xf numFmtId="0" fontId="0" fillId="0" borderId="74" xfId="0" applyBorder="1" applyAlignment="1" applyProtection="1">
      <alignment horizontal="center" vertical="center"/>
    </xf>
    <xf numFmtId="0" fontId="0" fillId="0" borderId="75" xfId="0" applyBorder="1" applyAlignment="1" applyProtection="1">
      <alignment horizontal="center" vertical="center"/>
    </xf>
  </cellXfs>
  <cellStyles count="3">
    <cellStyle name="Millier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495300</xdr:colOff>
          <xdr:row>7</xdr:row>
          <xdr:rowOff>123825</xdr:rowOff>
        </xdr:from>
        <xdr:to>
          <xdr:col>10</xdr:col>
          <xdr:colOff>314325</xdr:colOff>
          <xdr:row>60</xdr:row>
          <xdr:rowOff>180975</xdr:rowOff>
        </xdr:to>
        <xdr:sp macro="" textlink="">
          <xdr:nvSpPr>
            <xdr:cNvPr id="10241" name="Object 1" hidden="1">
              <a:extLst>
                <a:ext uri="{63B3BB69-23CF-44E3-9099-C40C66FF867C}">
                  <a14:compatExt spid="_x0000_s10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485775</xdr:colOff>
          <xdr:row>50</xdr:row>
          <xdr:rowOff>85725</xdr:rowOff>
        </xdr:from>
        <xdr:to>
          <xdr:col>10</xdr:col>
          <xdr:colOff>304800</xdr:colOff>
          <xdr:row>60</xdr:row>
          <xdr:rowOff>161925</xdr:rowOff>
        </xdr:to>
        <xdr:sp macro="" textlink="">
          <xdr:nvSpPr>
            <xdr:cNvPr id="10242" name="Object 2" hidden="1">
              <a:extLst>
                <a:ext uri="{63B3BB69-23CF-44E3-9099-C40C66FF867C}">
                  <a14:compatExt spid="_x0000_s102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Relationship Id="rId6" Type="http://schemas.openxmlformats.org/officeDocument/2006/relationships/package" Target="../embeddings/Document_Microsoft_Word2.docx"/><Relationship Id="rId5" Type="http://schemas.openxmlformats.org/officeDocument/2006/relationships/image" Target="../media/image1.emf"/><Relationship Id="rId4" Type="http://schemas.openxmlformats.org/officeDocument/2006/relationships/package" Target="../embeddings/Document_Microsoft_Word1.docx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7"/>
  <sheetViews>
    <sheetView showGridLines="0" tabSelected="1" zoomScale="130" zoomScaleNormal="130" workbookViewId="0">
      <selection activeCell="B4" sqref="B4"/>
    </sheetView>
  </sheetViews>
  <sheetFormatPr baseColWidth="10" defaultRowHeight="15" x14ac:dyDescent="0.25"/>
  <cols>
    <col min="1" max="19" width="7.42578125" style="20" customWidth="1"/>
    <col min="20" max="20" width="11.42578125" style="20" customWidth="1"/>
    <col min="21" max="16384" width="11.42578125" style="20"/>
  </cols>
  <sheetData>
    <row r="1" spans="1:25" ht="33" customHeight="1" thickTop="1" thickBot="1" x14ac:dyDescent="0.3">
      <c r="B1" s="272" t="s">
        <v>72</v>
      </c>
      <c r="C1" s="273"/>
      <c r="D1" s="273"/>
      <c r="E1" s="273"/>
      <c r="F1" s="273"/>
      <c r="G1" s="273"/>
      <c r="H1" s="273"/>
      <c r="I1" s="274" t="s">
        <v>98</v>
      </c>
      <c r="J1" s="275"/>
      <c r="K1" s="275"/>
      <c r="L1" s="275"/>
      <c r="M1" s="275"/>
      <c r="N1" s="195"/>
      <c r="O1" s="291" t="s">
        <v>76</v>
      </c>
      <c r="P1" s="292"/>
      <c r="Q1" s="292"/>
      <c r="R1" s="197" t="s">
        <v>71</v>
      </c>
    </row>
    <row r="2" spans="1:25" ht="33" customHeight="1" thickTop="1" x14ac:dyDescent="0.25">
      <c r="A2" s="172"/>
      <c r="B2" s="172"/>
      <c r="C2" s="172"/>
      <c r="D2" s="278" t="s">
        <v>65</v>
      </c>
      <c r="E2" s="279"/>
      <c r="F2" s="279"/>
      <c r="G2" s="279"/>
      <c r="H2" s="279"/>
      <c r="I2" s="279"/>
      <c r="J2" s="280"/>
      <c r="K2" s="281"/>
      <c r="L2" s="281"/>
      <c r="M2" s="281"/>
      <c r="N2" s="281"/>
      <c r="O2" s="281"/>
      <c r="P2" s="281"/>
      <c r="Q2" s="172"/>
      <c r="R2" s="172"/>
      <c r="S2" s="172"/>
    </row>
    <row r="3" spans="1:25" ht="15.95" customHeight="1" x14ac:dyDescent="0.25">
      <c r="A3" s="159" t="s">
        <v>1</v>
      </c>
      <c r="B3" s="159">
        <v>1</v>
      </c>
      <c r="C3" s="160">
        <v>2</v>
      </c>
      <c r="D3" s="159">
        <v>3</v>
      </c>
      <c r="E3" s="159">
        <v>4</v>
      </c>
      <c r="F3" s="159">
        <v>5</v>
      </c>
      <c r="G3" s="159">
        <v>6</v>
      </c>
      <c r="H3" s="159">
        <v>7</v>
      </c>
      <c r="I3" s="159">
        <v>8</v>
      </c>
      <c r="J3" s="159">
        <v>9</v>
      </c>
      <c r="K3" s="159">
        <v>10</v>
      </c>
      <c r="L3" s="159">
        <v>11</v>
      </c>
      <c r="M3" s="159">
        <v>12</v>
      </c>
      <c r="N3" s="159">
        <v>13</v>
      </c>
      <c r="O3" s="159">
        <v>14</v>
      </c>
      <c r="P3" s="159">
        <v>15</v>
      </c>
      <c r="Q3" s="159">
        <v>16</v>
      </c>
      <c r="R3" s="159">
        <v>17</v>
      </c>
      <c r="S3" s="159">
        <v>18</v>
      </c>
    </row>
    <row r="4" spans="1:25" ht="15.95" customHeight="1" x14ac:dyDescent="0.25">
      <c r="A4" s="161" t="s">
        <v>42</v>
      </c>
      <c r="B4" s="162"/>
      <c r="C4" s="163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</row>
    <row r="5" spans="1:25" ht="15.95" customHeight="1" x14ac:dyDescent="0.25">
      <c r="A5" s="164" t="s">
        <v>2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</row>
    <row r="6" spans="1:25" ht="15.95" customHeight="1" x14ac:dyDescent="0.25">
      <c r="A6" s="166" t="s">
        <v>3</v>
      </c>
      <c r="B6" s="167"/>
      <c r="C6" s="168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U6" s="57"/>
    </row>
    <row r="7" spans="1:25" ht="15.95" customHeight="1" x14ac:dyDescent="0.25">
      <c r="A7" s="171" t="s">
        <v>4</v>
      </c>
      <c r="B7" s="169"/>
      <c r="C7" s="170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</row>
    <row r="8" spans="1:25" ht="11.1" customHeight="1" x14ac:dyDescent="0.25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</row>
    <row r="9" spans="1:25" ht="15.95" customHeight="1" x14ac:dyDescent="0.25">
      <c r="A9" s="22"/>
      <c r="B9" s="157"/>
      <c r="C9" s="158"/>
      <c r="D9" s="263" t="s">
        <v>47</v>
      </c>
      <c r="E9" s="263"/>
      <c r="F9" s="263"/>
      <c r="G9" s="263" t="s">
        <v>48</v>
      </c>
      <c r="H9" s="263"/>
      <c r="I9" s="263"/>
      <c r="J9" s="263" t="s">
        <v>49</v>
      </c>
      <c r="K9" s="263"/>
      <c r="L9" s="263"/>
      <c r="M9" s="263" t="s">
        <v>46</v>
      </c>
      <c r="N9" s="263"/>
      <c r="O9" s="263"/>
      <c r="P9" s="263" t="s">
        <v>45</v>
      </c>
      <c r="Q9" s="263"/>
      <c r="R9" s="263"/>
      <c r="S9" s="22"/>
    </row>
    <row r="10" spans="1:25" ht="15.95" customHeight="1" x14ac:dyDescent="0.25">
      <c r="A10" s="22"/>
      <c r="B10" s="265" t="s">
        <v>50</v>
      </c>
      <c r="C10" s="265"/>
      <c r="D10" s="264">
        <v>1</v>
      </c>
      <c r="E10" s="264"/>
      <c r="F10" s="264"/>
      <c r="G10" s="264">
        <v>1</v>
      </c>
      <c r="H10" s="264"/>
      <c r="I10" s="264"/>
      <c r="J10" s="264">
        <v>1</v>
      </c>
      <c r="K10" s="264"/>
      <c r="L10" s="264"/>
      <c r="M10" s="264">
        <v>1</v>
      </c>
      <c r="N10" s="264"/>
      <c r="O10" s="264"/>
      <c r="P10" s="264">
        <v>1</v>
      </c>
      <c r="Q10" s="264"/>
      <c r="R10" s="264"/>
      <c r="S10" s="22"/>
    </row>
    <row r="11" spans="1:25" s="57" customFormat="1" ht="8.25" customHeight="1" x14ac:dyDescent="0.25">
      <c r="A11" s="81"/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1"/>
    </row>
    <row r="12" spans="1:25" ht="15.95" customHeight="1" x14ac:dyDescent="0.25">
      <c r="A12" s="86"/>
      <c r="B12" s="293" t="s">
        <v>94</v>
      </c>
      <c r="C12" s="294"/>
      <c r="D12" s="215"/>
      <c r="E12" s="282" t="s">
        <v>73</v>
      </c>
      <c r="F12" s="283"/>
      <c r="G12" s="287">
        <v>1</v>
      </c>
      <c r="H12" s="287"/>
      <c r="I12" s="288"/>
      <c r="J12" s="289" t="s">
        <v>74</v>
      </c>
      <c r="K12" s="290"/>
      <c r="L12" s="284" t="s">
        <v>97</v>
      </c>
      <c r="M12" s="285"/>
      <c r="N12" s="285"/>
      <c r="O12" s="285"/>
      <c r="P12" s="286"/>
      <c r="Q12" s="276" t="s">
        <v>75</v>
      </c>
      <c r="R12" s="277"/>
      <c r="S12" s="194"/>
      <c r="T12" s="184"/>
      <c r="U12" s="190"/>
      <c r="V12" s="181"/>
      <c r="W12" s="181"/>
      <c r="X12" s="181"/>
      <c r="Y12" s="181"/>
    </row>
    <row r="13" spans="1:25" ht="3" customHeight="1" x14ac:dyDescent="0.25">
      <c r="A13" s="86"/>
      <c r="B13" s="82"/>
      <c r="C13" s="86"/>
      <c r="D13" s="185"/>
      <c r="E13" s="185"/>
      <c r="F13" s="185"/>
      <c r="G13" s="186"/>
      <c r="H13" s="183"/>
      <c r="I13" s="183"/>
      <c r="J13" s="183"/>
      <c r="K13" s="183"/>
      <c r="L13" s="183"/>
      <c r="M13" s="187"/>
      <c r="N13" s="188"/>
      <c r="O13" s="188"/>
      <c r="P13" s="181"/>
      <c r="Q13" s="181"/>
      <c r="R13" s="181"/>
      <c r="S13" s="181"/>
    </row>
    <row r="14" spans="1:25" ht="15.95" customHeight="1" x14ac:dyDescent="0.25">
      <c r="A14" s="22"/>
      <c r="B14" s="18"/>
      <c r="C14" s="245"/>
      <c r="D14" s="246"/>
      <c r="E14" s="246"/>
      <c r="F14" s="246"/>
      <c r="G14" s="246"/>
      <c r="H14" s="246"/>
      <c r="I14" s="246"/>
      <c r="J14" s="179" t="s">
        <v>68</v>
      </c>
      <c r="K14" s="247"/>
      <c r="L14" s="246"/>
      <c r="M14" s="246"/>
      <c r="N14" s="246"/>
      <c r="O14" s="246"/>
      <c r="P14" s="246"/>
      <c r="Q14" s="248"/>
      <c r="R14" s="18"/>
      <c r="S14" s="22"/>
      <c r="T14" s="20" t="s">
        <v>69</v>
      </c>
    </row>
    <row r="15" spans="1:25" s="57" customFormat="1" ht="3" customHeight="1" x14ac:dyDescent="0.25">
      <c r="A15" s="81"/>
      <c r="B15" s="173"/>
      <c r="C15" s="175"/>
      <c r="D15" s="189"/>
      <c r="E15" s="189"/>
      <c r="F15" s="189"/>
      <c r="G15" s="189"/>
      <c r="H15" s="189"/>
      <c r="I15" s="190"/>
      <c r="J15" s="174"/>
      <c r="K15" s="176"/>
      <c r="L15" s="190"/>
      <c r="M15" s="190"/>
      <c r="N15" s="190"/>
      <c r="O15" s="190"/>
      <c r="P15" s="190"/>
      <c r="Q15" s="190"/>
      <c r="R15" s="173"/>
      <c r="S15" s="81"/>
    </row>
    <row r="16" spans="1:25" ht="15.95" customHeight="1" x14ac:dyDescent="0.25">
      <c r="A16" s="244" t="s">
        <v>56</v>
      </c>
      <c r="B16" s="18"/>
      <c r="C16" s="251" t="s">
        <v>54</v>
      </c>
      <c r="D16" s="252"/>
      <c r="E16" s="252"/>
      <c r="F16" s="253" t="s">
        <v>55</v>
      </c>
      <c r="G16" s="253"/>
      <c r="H16" s="253"/>
      <c r="I16" s="177" t="s">
        <v>14</v>
      </c>
      <c r="J16" s="178"/>
      <c r="K16" s="254" t="s">
        <v>54</v>
      </c>
      <c r="L16" s="255"/>
      <c r="M16" s="255"/>
      <c r="N16" s="256" t="s">
        <v>55</v>
      </c>
      <c r="O16" s="256"/>
      <c r="P16" s="256"/>
      <c r="Q16" s="177" t="s">
        <v>14</v>
      </c>
      <c r="R16" s="18"/>
      <c r="S16" s="22"/>
    </row>
    <row r="17" spans="1:23" ht="15.95" customHeight="1" x14ac:dyDescent="0.25">
      <c r="A17" s="244"/>
      <c r="B17" s="156" t="s">
        <v>57</v>
      </c>
      <c r="C17" s="249"/>
      <c r="D17" s="250"/>
      <c r="E17" s="250"/>
      <c r="F17" s="249"/>
      <c r="G17" s="249"/>
      <c r="H17" s="249"/>
      <c r="I17" s="196">
        <v>0</v>
      </c>
      <c r="J17" s="155"/>
      <c r="K17" s="249"/>
      <c r="L17" s="250"/>
      <c r="M17" s="250"/>
      <c r="N17" s="249"/>
      <c r="O17" s="249"/>
      <c r="P17" s="249"/>
      <c r="Q17" s="196">
        <v>0</v>
      </c>
      <c r="R17" s="191"/>
      <c r="S17" s="190"/>
    </row>
    <row r="18" spans="1:23" ht="15.95" customHeight="1" x14ac:dyDescent="0.25">
      <c r="A18" s="244"/>
      <c r="B18" s="156" t="s">
        <v>58</v>
      </c>
      <c r="C18" s="249"/>
      <c r="D18" s="250"/>
      <c r="E18" s="250"/>
      <c r="F18" s="249"/>
      <c r="G18" s="249"/>
      <c r="H18" s="249"/>
      <c r="I18" s="196">
        <v>0</v>
      </c>
      <c r="J18" s="155"/>
      <c r="K18" s="249"/>
      <c r="L18" s="250"/>
      <c r="M18" s="250"/>
      <c r="N18" s="249"/>
      <c r="O18" s="249"/>
      <c r="P18" s="249"/>
      <c r="Q18" s="196">
        <v>0</v>
      </c>
      <c r="R18" s="18"/>
      <c r="S18" s="22"/>
    </row>
    <row r="19" spans="1:23" ht="15.95" customHeight="1" x14ac:dyDescent="0.25">
      <c r="A19" s="244"/>
      <c r="B19" s="156" t="s">
        <v>59</v>
      </c>
      <c r="C19" s="249"/>
      <c r="D19" s="250"/>
      <c r="E19" s="250"/>
      <c r="F19" s="249"/>
      <c r="G19" s="249"/>
      <c r="H19" s="249"/>
      <c r="I19" s="196">
        <v>0</v>
      </c>
      <c r="J19" s="155"/>
      <c r="K19" s="249"/>
      <c r="L19" s="250"/>
      <c r="M19" s="250"/>
      <c r="N19" s="249"/>
      <c r="O19" s="249"/>
      <c r="P19" s="249"/>
      <c r="Q19" s="196">
        <v>0</v>
      </c>
      <c r="R19" s="18"/>
      <c r="S19" s="190"/>
      <c r="T19" s="190"/>
      <c r="U19" s="176"/>
      <c r="V19" s="176"/>
      <c r="W19" s="176"/>
    </row>
    <row r="20" spans="1:23" ht="15.95" customHeight="1" x14ac:dyDescent="0.25">
      <c r="A20" s="244"/>
      <c r="B20" s="156" t="s">
        <v>60</v>
      </c>
      <c r="C20" s="249"/>
      <c r="D20" s="250"/>
      <c r="E20" s="250"/>
      <c r="F20" s="249"/>
      <c r="G20" s="249"/>
      <c r="H20" s="249"/>
      <c r="I20" s="196">
        <v>0</v>
      </c>
      <c r="J20" s="155"/>
      <c r="K20" s="249"/>
      <c r="L20" s="250"/>
      <c r="M20" s="250"/>
      <c r="N20" s="249"/>
      <c r="O20" s="249"/>
      <c r="P20" s="249"/>
      <c r="Q20" s="196">
        <v>0</v>
      </c>
      <c r="R20" s="18"/>
      <c r="S20" s="22"/>
    </row>
    <row r="21" spans="1:23" ht="15.95" customHeight="1" x14ac:dyDescent="0.25">
      <c r="A21" s="244"/>
      <c r="B21" s="156" t="s">
        <v>61</v>
      </c>
      <c r="C21" s="249"/>
      <c r="D21" s="250"/>
      <c r="E21" s="250"/>
      <c r="F21" s="249"/>
      <c r="G21" s="249"/>
      <c r="H21" s="249"/>
      <c r="I21" s="196">
        <v>0</v>
      </c>
      <c r="J21" s="155"/>
      <c r="K21" s="249"/>
      <c r="L21" s="250"/>
      <c r="M21" s="250"/>
      <c r="N21" s="249"/>
      <c r="O21" s="249"/>
      <c r="P21" s="249"/>
      <c r="Q21" s="196">
        <v>0</v>
      </c>
      <c r="R21" s="18"/>
      <c r="S21" s="22"/>
    </row>
    <row r="22" spans="1:23" ht="15.95" customHeight="1" x14ac:dyDescent="0.25">
      <c r="A22" s="244"/>
      <c r="B22" s="156" t="s">
        <v>62</v>
      </c>
      <c r="C22" s="249"/>
      <c r="D22" s="250"/>
      <c r="E22" s="250"/>
      <c r="F22" s="249"/>
      <c r="G22" s="249"/>
      <c r="H22" s="249"/>
      <c r="I22" s="196">
        <v>0</v>
      </c>
      <c r="J22" s="155"/>
      <c r="K22" s="249"/>
      <c r="L22" s="250"/>
      <c r="M22" s="250"/>
      <c r="N22" s="249"/>
      <c r="O22" s="249"/>
      <c r="P22" s="249"/>
      <c r="Q22" s="196">
        <v>0</v>
      </c>
      <c r="R22" s="18"/>
      <c r="S22" s="22"/>
    </row>
    <row r="23" spans="1:23" ht="15.95" customHeight="1" x14ac:dyDescent="0.25">
      <c r="A23" s="244"/>
      <c r="B23" s="156" t="s">
        <v>63</v>
      </c>
      <c r="C23" s="249"/>
      <c r="D23" s="250"/>
      <c r="E23" s="250"/>
      <c r="F23" s="249"/>
      <c r="G23" s="249"/>
      <c r="H23" s="249"/>
      <c r="I23" s="196">
        <v>0</v>
      </c>
      <c r="J23" s="155"/>
      <c r="K23" s="249"/>
      <c r="L23" s="250"/>
      <c r="M23" s="250"/>
      <c r="N23" s="249"/>
      <c r="O23" s="249"/>
      <c r="P23" s="249"/>
      <c r="Q23" s="196">
        <v>0</v>
      </c>
      <c r="R23" s="18"/>
      <c r="S23" s="22"/>
    </row>
    <row r="24" spans="1:23" ht="15.95" customHeight="1" x14ac:dyDescent="0.25">
      <c r="A24" s="244"/>
      <c r="B24" s="156" t="s">
        <v>64</v>
      </c>
      <c r="C24" s="249"/>
      <c r="D24" s="250"/>
      <c r="E24" s="250"/>
      <c r="F24" s="249"/>
      <c r="G24" s="249"/>
      <c r="H24" s="249"/>
      <c r="I24" s="196">
        <v>0</v>
      </c>
      <c r="J24" s="155"/>
      <c r="K24" s="249"/>
      <c r="L24" s="250"/>
      <c r="M24" s="250"/>
      <c r="N24" s="249"/>
      <c r="O24" s="249"/>
      <c r="P24" s="249"/>
      <c r="Q24" s="196">
        <v>0</v>
      </c>
      <c r="R24" s="18"/>
      <c r="S24" s="22"/>
    </row>
    <row r="25" spans="1:23" ht="15.95" customHeight="1" x14ac:dyDescent="0.25">
      <c r="A25" s="244"/>
      <c r="B25" s="156" t="s">
        <v>66</v>
      </c>
      <c r="C25" s="249"/>
      <c r="D25" s="250"/>
      <c r="E25" s="250"/>
      <c r="F25" s="249"/>
      <c r="G25" s="249"/>
      <c r="H25" s="249"/>
      <c r="I25" s="196">
        <v>0</v>
      </c>
      <c r="J25" s="155"/>
      <c r="K25" s="249"/>
      <c r="L25" s="250"/>
      <c r="M25" s="250"/>
      <c r="N25" s="249"/>
      <c r="O25" s="249"/>
      <c r="P25" s="249"/>
      <c r="Q25" s="196">
        <v>0</v>
      </c>
      <c r="R25" s="18"/>
      <c r="S25" s="22"/>
    </row>
    <row r="26" spans="1:23" ht="15.95" customHeight="1" x14ac:dyDescent="0.25">
      <c r="A26" s="244"/>
      <c r="B26" s="156" t="s">
        <v>67</v>
      </c>
      <c r="C26" s="249"/>
      <c r="D26" s="250"/>
      <c r="E26" s="250"/>
      <c r="F26" s="249"/>
      <c r="G26" s="249"/>
      <c r="H26" s="249"/>
      <c r="I26" s="196">
        <v>0</v>
      </c>
      <c r="J26" s="155"/>
      <c r="K26" s="249"/>
      <c r="L26" s="250"/>
      <c r="M26" s="250"/>
      <c r="N26" s="249"/>
      <c r="O26" s="249"/>
      <c r="P26" s="249"/>
      <c r="Q26" s="196">
        <v>0</v>
      </c>
      <c r="R26" s="18"/>
      <c r="S26" s="22"/>
    </row>
    <row r="27" spans="1:23" ht="11.1" customHeight="1" x14ac:dyDescent="0.25">
      <c r="A27" s="192"/>
      <c r="B27" s="18"/>
      <c r="C27" s="85"/>
      <c r="D27" s="193"/>
      <c r="E27" s="193"/>
      <c r="F27" s="77"/>
      <c r="G27" s="77"/>
      <c r="H27" s="77"/>
      <c r="I27" s="84"/>
      <c r="J27" s="18"/>
      <c r="K27" s="85"/>
      <c r="L27" s="188"/>
      <c r="M27" s="188"/>
      <c r="N27" s="77"/>
      <c r="O27" s="77"/>
      <c r="P27" s="77"/>
      <c r="Q27" s="84"/>
      <c r="R27" s="18"/>
      <c r="S27" s="22"/>
    </row>
    <row r="28" spans="1:23" ht="15.95" customHeight="1" x14ac:dyDescent="0.25">
      <c r="A28" s="22"/>
      <c r="B28" s="18"/>
      <c r="C28" s="260" t="s">
        <v>53</v>
      </c>
      <c r="D28" s="261"/>
      <c r="E28" s="261"/>
      <c r="F28" s="261"/>
      <c r="G28" s="261"/>
      <c r="H28" s="261"/>
      <c r="I28" s="261"/>
      <c r="J28" s="261"/>
      <c r="K28" s="261"/>
      <c r="L28" s="261"/>
      <c r="M28" s="261"/>
      <c r="N28" s="261"/>
      <c r="O28" s="261"/>
      <c r="P28" s="261"/>
      <c r="Q28" s="262"/>
      <c r="R28" s="18"/>
      <c r="S28" s="22"/>
    </row>
    <row r="29" spans="1:23" ht="15.95" customHeight="1" x14ac:dyDescent="0.25">
      <c r="A29" s="22"/>
      <c r="B29" s="18"/>
      <c r="C29" s="269" t="s">
        <v>51</v>
      </c>
      <c r="D29" s="270"/>
      <c r="E29" s="270"/>
      <c r="F29" s="270"/>
      <c r="G29" s="270"/>
      <c r="H29" s="270"/>
      <c r="I29" s="270"/>
      <c r="J29" s="270"/>
      <c r="K29" s="270"/>
      <c r="L29" s="270"/>
      <c r="M29" s="270"/>
      <c r="N29" s="270"/>
      <c r="O29" s="270"/>
      <c r="P29" s="270"/>
      <c r="Q29" s="271"/>
      <c r="R29" s="18"/>
      <c r="S29" s="22"/>
    </row>
    <row r="30" spans="1:23" ht="15.95" customHeight="1" x14ac:dyDescent="0.25">
      <c r="A30" s="22"/>
      <c r="B30" s="18"/>
      <c r="C30" s="266" t="s">
        <v>43</v>
      </c>
      <c r="D30" s="267"/>
      <c r="E30" s="267"/>
      <c r="F30" s="267"/>
      <c r="G30" s="267"/>
      <c r="H30" s="267"/>
      <c r="I30" s="267"/>
      <c r="J30" s="267"/>
      <c r="K30" s="267"/>
      <c r="L30" s="267"/>
      <c r="M30" s="267"/>
      <c r="N30" s="267"/>
      <c r="O30" s="267"/>
      <c r="P30" s="267"/>
      <c r="Q30" s="268"/>
      <c r="R30" s="18"/>
      <c r="S30" s="22"/>
    </row>
    <row r="31" spans="1:23" ht="15.95" customHeight="1" x14ac:dyDescent="0.25">
      <c r="A31" s="22"/>
      <c r="B31" s="18"/>
      <c r="C31" s="266" t="s">
        <v>43</v>
      </c>
      <c r="D31" s="267"/>
      <c r="E31" s="267"/>
      <c r="F31" s="267"/>
      <c r="G31" s="267"/>
      <c r="H31" s="267"/>
      <c r="I31" s="267"/>
      <c r="J31" s="267"/>
      <c r="K31" s="267"/>
      <c r="L31" s="267"/>
      <c r="M31" s="267"/>
      <c r="N31" s="267"/>
      <c r="O31" s="267"/>
      <c r="P31" s="267"/>
      <c r="Q31" s="268"/>
      <c r="R31" s="18"/>
      <c r="S31" s="22"/>
    </row>
    <row r="32" spans="1:23" ht="15.95" customHeight="1" x14ac:dyDescent="0.25">
      <c r="A32" s="22"/>
      <c r="B32" s="18"/>
      <c r="C32" s="257" t="s">
        <v>43</v>
      </c>
      <c r="D32" s="258"/>
      <c r="E32" s="258"/>
      <c r="F32" s="258"/>
      <c r="G32" s="258"/>
      <c r="H32" s="258"/>
      <c r="I32" s="258"/>
      <c r="J32" s="258"/>
      <c r="K32" s="258"/>
      <c r="L32" s="258"/>
      <c r="M32" s="258"/>
      <c r="N32" s="258"/>
      <c r="O32" s="258"/>
      <c r="P32" s="258"/>
      <c r="Q32" s="259"/>
      <c r="R32" s="18"/>
      <c r="S32" s="22"/>
    </row>
    <row r="33" spans="1:19" x14ac:dyDescent="0.25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</row>
    <row r="35" spans="1:19" hidden="1" x14ac:dyDescent="0.25">
      <c r="A35" s="27"/>
      <c r="B35" s="27">
        <f>D10</f>
        <v>1</v>
      </c>
      <c r="C35" s="27">
        <f>IF(B35=18,1,B35+1)</f>
        <v>2</v>
      </c>
      <c r="D35" s="27">
        <f t="shared" ref="D35:E35" si="0">IF(C35=18,1,C35+1)</f>
        <v>3</v>
      </c>
      <c r="E35" s="27">
        <f t="shared" si="0"/>
        <v>4</v>
      </c>
      <c r="F35" s="27">
        <f>IF(E35=18,1,E35+1)</f>
        <v>5</v>
      </c>
      <c r="G35" s="27">
        <f t="shared" ref="G35:S35" si="1">IF(F35=18,1,F35+1)</f>
        <v>6</v>
      </c>
      <c r="H35" s="27">
        <f t="shared" si="1"/>
        <v>7</v>
      </c>
      <c r="I35" s="27">
        <f t="shared" si="1"/>
        <v>8</v>
      </c>
      <c r="J35" s="27">
        <f t="shared" si="1"/>
        <v>9</v>
      </c>
      <c r="K35" s="27">
        <f t="shared" si="1"/>
        <v>10</v>
      </c>
      <c r="L35" s="27">
        <f t="shared" si="1"/>
        <v>11</v>
      </c>
      <c r="M35" s="27">
        <f t="shared" si="1"/>
        <v>12</v>
      </c>
      <c r="N35" s="27">
        <f>IF(M35=18,1,M35+1)</f>
        <v>13</v>
      </c>
      <c r="O35" s="27">
        <f t="shared" si="1"/>
        <v>14</v>
      </c>
      <c r="P35" s="27">
        <f t="shared" si="1"/>
        <v>15</v>
      </c>
      <c r="Q35" s="27">
        <f t="shared" si="1"/>
        <v>16</v>
      </c>
      <c r="R35" s="27">
        <f t="shared" si="1"/>
        <v>17</v>
      </c>
      <c r="S35" s="27">
        <f t="shared" si="1"/>
        <v>18</v>
      </c>
    </row>
    <row r="36" spans="1:19" hidden="1" x14ac:dyDescent="0.25">
      <c r="A36" s="27"/>
      <c r="B36" s="27">
        <f>VLOOKUP(B35,$A$65:$E$82,5,FALSE)</f>
        <v>0</v>
      </c>
      <c r="C36" s="27">
        <f t="shared" ref="C36:S36" si="2">VLOOKUP(C35,$A$65:$E$82,5,FALSE)</f>
        <v>0</v>
      </c>
      <c r="D36" s="27">
        <f t="shared" si="2"/>
        <v>0</v>
      </c>
      <c r="E36" s="27">
        <f t="shared" si="2"/>
        <v>0</v>
      </c>
      <c r="F36" s="27">
        <f t="shared" si="2"/>
        <v>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</row>
    <row r="37" spans="1:19" hidden="1" x14ac:dyDescent="0.25">
      <c r="A37" s="27"/>
      <c r="B37" s="27">
        <f>VLOOKUP(B35,$A$65:$D$82,2,FALSE)</f>
        <v>0</v>
      </c>
      <c r="C37" s="27">
        <f t="shared" ref="C37:S37" si="3">VLOOKUP(C35,$A$65:$D$82,2,FALSE)</f>
        <v>0</v>
      </c>
      <c r="D37" s="27">
        <f t="shared" si="3"/>
        <v>0</v>
      </c>
      <c r="E37" s="27">
        <f t="shared" si="3"/>
        <v>0</v>
      </c>
      <c r="F37" s="27">
        <f t="shared" si="3"/>
        <v>0</v>
      </c>
      <c r="G37" s="27">
        <f t="shared" si="3"/>
        <v>0</v>
      </c>
      <c r="H37" s="27">
        <f t="shared" si="3"/>
        <v>0</v>
      </c>
      <c r="I37" s="27">
        <f t="shared" si="3"/>
        <v>0</v>
      </c>
      <c r="J37" s="27">
        <f t="shared" si="3"/>
        <v>0</v>
      </c>
      <c r="K37" s="27">
        <f t="shared" si="3"/>
        <v>0</v>
      </c>
      <c r="L37" s="27">
        <f t="shared" si="3"/>
        <v>0</v>
      </c>
      <c r="M37" s="27">
        <f t="shared" si="3"/>
        <v>0</v>
      </c>
      <c r="N37" s="27">
        <f t="shared" si="3"/>
        <v>0</v>
      </c>
      <c r="O37" s="27">
        <f t="shared" si="3"/>
        <v>0</v>
      </c>
      <c r="P37" s="27">
        <f t="shared" si="3"/>
        <v>0</v>
      </c>
      <c r="Q37" s="27">
        <f t="shared" si="3"/>
        <v>0</v>
      </c>
      <c r="R37" s="27">
        <f t="shared" si="3"/>
        <v>0</v>
      </c>
      <c r="S37" s="27">
        <f t="shared" si="3"/>
        <v>0</v>
      </c>
    </row>
    <row r="38" spans="1:19" hidden="1" x14ac:dyDescent="0.25">
      <c r="A38" s="27"/>
      <c r="B38" s="27">
        <f>VLOOKUP(B35,$A$65:$D$82,3,FALSE)</f>
        <v>0</v>
      </c>
      <c r="C38" s="27">
        <f t="shared" ref="C38:S38" si="4">VLOOKUP(C35,$A$65:$D$82,3,FALSE)</f>
        <v>0</v>
      </c>
      <c r="D38" s="27">
        <f t="shared" si="4"/>
        <v>0</v>
      </c>
      <c r="E38" s="27">
        <f t="shared" si="4"/>
        <v>0</v>
      </c>
      <c r="F38" s="27">
        <f t="shared" si="4"/>
        <v>0</v>
      </c>
      <c r="G38" s="27">
        <f t="shared" si="4"/>
        <v>0</v>
      </c>
      <c r="H38" s="27">
        <f t="shared" si="4"/>
        <v>0</v>
      </c>
      <c r="I38" s="27">
        <f t="shared" si="4"/>
        <v>0</v>
      </c>
      <c r="J38" s="27">
        <f t="shared" si="4"/>
        <v>0</v>
      </c>
      <c r="K38" s="27">
        <f t="shared" si="4"/>
        <v>0</v>
      </c>
      <c r="L38" s="27">
        <f t="shared" si="4"/>
        <v>0</v>
      </c>
      <c r="M38" s="27">
        <f t="shared" si="4"/>
        <v>0</v>
      </c>
      <c r="N38" s="27">
        <f t="shared" si="4"/>
        <v>0</v>
      </c>
      <c r="O38" s="27">
        <f t="shared" si="4"/>
        <v>0</v>
      </c>
      <c r="P38" s="27">
        <f t="shared" si="4"/>
        <v>0</v>
      </c>
      <c r="Q38" s="27">
        <f t="shared" si="4"/>
        <v>0</v>
      </c>
      <c r="R38" s="27">
        <f t="shared" si="4"/>
        <v>0</v>
      </c>
      <c r="S38" s="27">
        <f t="shared" si="4"/>
        <v>0</v>
      </c>
    </row>
    <row r="39" spans="1:19" hidden="1" x14ac:dyDescent="0.25">
      <c r="A39" s="27"/>
      <c r="B39" s="27">
        <f>VLOOKUP(B35,$A$65:$D$82,4,FALSE)</f>
        <v>0</v>
      </c>
      <c r="C39" s="27">
        <f t="shared" ref="C39:S39" si="5">VLOOKUP(C35,$A$65:$D$82,4,FALSE)</f>
        <v>0</v>
      </c>
      <c r="D39" s="27">
        <f t="shared" si="5"/>
        <v>0</v>
      </c>
      <c r="E39" s="27">
        <f t="shared" si="5"/>
        <v>0</v>
      </c>
      <c r="F39" s="27">
        <f t="shared" si="5"/>
        <v>0</v>
      </c>
      <c r="G39" s="27">
        <f t="shared" si="5"/>
        <v>0</v>
      </c>
      <c r="H39" s="27">
        <f t="shared" si="5"/>
        <v>0</v>
      </c>
      <c r="I39" s="27">
        <f t="shared" si="5"/>
        <v>0</v>
      </c>
      <c r="J39" s="27">
        <f t="shared" si="5"/>
        <v>0</v>
      </c>
      <c r="K39" s="27">
        <f t="shared" si="5"/>
        <v>0</v>
      </c>
      <c r="L39" s="27">
        <f t="shared" si="5"/>
        <v>0</v>
      </c>
      <c r="M39" s="27">
        <f t="shared" si="5"/>
        <v>0</v>
      </c>
      <c r="N39" s="27">
        <f t="shared" si="5"/>
        <v>0</v>
      </c>
      <c r="O39" s="27">
        <f t="shared" si="5"/>
        <v>0</v>
      </c>
      <c r="P39" s="27">
        <f t="shared" si="5"/>
        <v>0</v>
      </c>
      <c r="Q39" s="27">
        <f t="shared" si="5"/>
        <v>0</v>
      </c>
      <c r="R39" s="27">
        <f t="shared" si="5"/>
        <v>0</v>
      </c>
      <c r="S39" s="27">
        <f t="shared" si="5"/>
        <v>0</v>
      </c>
    </row>
    <row r="40" spans="1:19" hidden="1" x14ac:dyDescent="0.25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</row>
    <row r="41" spans="1:19" hidden="1" x14ac:dyDescent="0.25">
      <c r="A41" s="27"/>
      <c r="B41" s="27">
        <f>G10</f>
        <v>1</v>
      </c>
      <c r="C41" s="27">
        <f>IF(B41=18,1,B41+1)</f>
        <v>2</v>
      </c>
      <c r="D41" s="27">
        <f t="shared" ref="D41" si="6">IF(C41=18,1,C41+1)</f>
        <v>3</v>
      </c>
      <c r="E41" s="27">
        <f t="shared" ref="E41" si="7">IF(D41=18,1,D41+1)</f>
        <v>4</v>
      </c>
      <c r="F41" s="27">
        <f>IF(E41=18,1,E41+1)</f>
        <v>5</v>
      </c>
      <c r="G41" s="27">
        <f t="shared" ref="G41" si="8">IF(F41=18,1,F41+1)</f>
        <v>6</v>
      </c>
      <c r="H41" s="27">
        <f t="shared" ref="H41" si="9">IF(G41=18,1,G41+1)</f>
        <v>7</v>
      </c>
      <c r="I41" s="27">
        <f t="shared" ref="I41" si="10">IF(H41=18,1,H41+1)</f>
        <v>8</v>
      </c>
      <c r="J41" s="27">
        <f t="shared" ref="J41" si="11">IF(I41=18,1,I41+1)</f>
        <v>9</v>
      </c>
      <c r="K41" s="27">
        <f t="shared" ref="K41" si="12">IF(J41=18,1,J41+1)</f>
        <v>10</v>
      </c>
      <c r="L41" s="27">
        <f t="shared" ref="L41" si="13">IF(K41=18,1,K41+1)</f>
        <v>11</v>
      </c>
      <c r="M41" s="27">
        <f t="shared" ref="M41" si="14">IF(L41=18,1,L41+1)</f>
        <v>12</v>
      </c>
      <c r="N41" s="27">
        <f>IF(M41=18,1,M41+1)</f>
        <v>13</v>
      </c>
      <c r="O41" s="27">
        <f t="shared" ref="O41" si="15">IF(N41=18,1,N41+1)</f>
        <v>14</v>
      </c>
      <c r="P41" s="27">
        <f t="shared" ref="P41" si="16">IF(O41=18,1,O41+1)</f>
        <v>15</v>
      </c>
      <c r="Q41" s="27">
        <f t="shared" ref="Q41" si="17">IF(P41=18,1,P41+1)</f>
        <v>16</v>
      </c>
      <c r="R41" s="27">
        <f t="shared" ref="R41" si="18">IF(Q41=18,1,Q41+1)</f>
        <v>17</v>
      </c>
      <c r="S41" s="27">
        <f t="shared" ref="S41" si="19">IF(R41=18,1,R41+1)</f>
        <v>18</v>
      </c>
    </row>
    <row r="42" spans="1:19" hidden="1" x14ac:dyDescent="0.25">
      <c r="A42" s="27"/>
      <c r="B42" s="27">
        <f>VLOOKUP(B41,$A$64:$E$82,5,FALSE)</f>
        <v>0</v>
      </c>
      <c r="C42" s="27">
        <f t="shared" ref="C42:S42" si="20">VLOOKUP(C41,$A$64:$E$82,5,FALSE)</f>
        <v>0</v>
      </c>
      <c r="D42" s="27">
        <f t="shared" si="20"/>
        <v>0</v>
      </c>
      <c r="E42" s="27">
        <f t="shared" si="20"/>
        <v>0</v>
      </c>
      <c r="F42" s="27">
        <f t="shared" si="20"/>
        <v>0</v>
      </c>
      <c r="G42" s="27">
        <f t="shared" si="20"/>
        <v>0</v>
      </c>
      <c r="H42" s="27">
        <f t="shared" si="20"/>
        <v>0</v>
      </c>
      <c r="I42" s="27">
        <f t="shared" si="20"/>
        <v>0</v>
      </c>
      <c r="J42" s="27">
        <f t="shared" si="20"/>
        <v>0</v>
      </c>
      <c r="K42" s="27">
        <f t="shared" si="20"/>
        <v>0</v>
      </c>
      <c r="L42" s="27">
        <f t="shared" si="20"/>
        <v>0</v>
      </c>
      <c r="M42" s="27">
        <f t="shared" si="20"/>
        <v>0</v>
      </c>
      <c r="N42" s="27">
        <f t="shared" si="20"/>
        <v>0</v>
      </c>
      <c r="O42" s="27">
        <f t="shared" si="20"/>
        <v>0</v>
      </c>
      <c r="P42" s="27">
        <f t="shared" si="20"/>
        <v>0</v>
      </c>
      <c r="Q42" s="27">
        <f t="shared" si="20"/>
        <v>0</v>
      </c>
      <c r="R42" s="27">
        <f t="shared" si="20"/>
        <v>0</v>
      </c>
      <c r="S42" s="27">
        <f t="shared" si="20"/>
        <v>0</v>
      </c>
    </row>
    <row r="43" spans="1:19" hidden="1" x14ac:dyDescent="0.25">
      <c r="A43" s="27"/>
      <c r="B43" s="27">
        <f>VLOOKUP(B41,$A$65:$D$82,2,FALSE)</f>
        <v>0</v>
      </c>
      <c r="C43" s="27">
        <f t="shared" ref="C43:S43" si="21">VLOOKUP(C41,$A$65:$D$82,2,FALSE)</f>
        <v>0</v>
      </c>
      <c r="D43" s="27">
        <f t="shared" si="21"/>
        <v>0</v>
      </c>
      <c r="E43" s="27">
        <f t="shared" si="21"/>
        <v>0</v>
      </c>
      <c r="F43" s="27">
        <f t="shared" si="21"/>
        <v>0</v>
      </c>
      <c r="G43" s="27">
        <f t="shared" si="21"/>
        <v>0</v>
      </c>
      <c r="H43" s="27">
        <f t="shared" si="21"/>
        <v>0</v>
      </c>
      <c r="I43" s="27">
        <f t="shared" si="21"/>
        <v>0</v>
      </c>
      <c r="J43" s="27">
        <f t="shared" si="21"/>
        <v>0</v>
      </c>
      <c r="K43" s="27">
        <f t="shared" si="21"/>
        <v>0</v>
      </c>
      <c r="L43" s="27">
        <f t="shared" si="21"/>
        <v>0</v>
      </c>
      <c r="M43" s="27">
        <f t="shared" si="21"/>
        <v>0</v>
      </c>
      <c r="N43" s="27">
        <f t="shared" si="21"/>
        <v>0</v>
      </c>
      <c r="O43" s="27">
        <f t="shared" si="21"/>
        <v>0</v>
      </c>
      <c r="P43" s="27">
        <f t="shared" si="21"/>
        <v>0</v>
      </c>
      <c r="Q43" s="27">
        <f t="shared" si="21"/>
        <v>0</v>
      </c>
      <c r="R43" s="27">
        <f t="shared" si="21"/>
        <v>0</v>
      </c>
      <c r="S43" s="27">
        <f t="shared" si="21"/>
        <v>0</v>
      </c>
    </row>
    <row r="44" spans="1:19" hidden="1" x14ac:dyDescent="0.25">
      <c r="A44" s="27"/>
      <c r="B44" s="27">
        <f>VLOOKUP(B41,$A$65:$D$82,3,FALSE)</f>
        <v>0</v>
      </c>
      <c r="C44" s="27">
        <f t="shared" ref="C44:S44" si="22">VLOOKUP(C41,$A$65:$D$82,3,FALSE)</f>
        <v>0</v>
      </c>
      <c r="D44" s="27">
        <f t="shared" si="22"/>
        <v>0</v>
      </c>
      <c r="E44" s="27">
        <f t="shared" si="22"/>
        <v>0</v>
      </c>
      <c r="F44" s="27">
        <f t="shared" si="22"/>
        <v>0</v>
      </c>
      <c r="G44" s="27">
        <f t="shared" si="22"/>
        <v>0</v>
      </c>
      <c r="H44" s="27">
        <f t="shared" si="22"/>
        <v>0</v>
      </c>
      <c r="I44" s="27">
        <f t="shared" si="22"/>
        <v>0</v>
      </c>
      <c r="J44" s="27">
        <f t="shared" si="22"/>
        <v>0</v>
      </c>
      <c r="K44" s="27">
        <f t="shared" si="22"/>
        <v>0</v>
      </c>
      <c r="L44" s="27">
        <f t="shared" si="22"/>
        <v>0</v>
      </c>
      <c r="M44" s="27">
        <f t="shared" si="22"/>
        <v>0</v>
      </c>
      <c r="N44" s="27">
        <f t="shared" si="22"/>
        <v>0</v>
      </c>
      <c r="O44" s="27">
        <f t="shared" si="22"/>
        <v>0</v>
      </c>
      <c r="P44" s="27">
        <f t="shared" si="22"/>
        <v>0</v>
      </c>
      <c r="Q44" s="27">
        <f t="shared" si="22"/>
        <v>0</v>
      </c>
      <c r="R44" s="27">
        <f t="shared" si="22"/>
        <v>0</v>
      </c>
      <c r="S44" s="27">
        <f t="shared" si="22"/>
        <v>0</v>
      </c>
    </row>
    <row r="45" spans="1:19" hidden="1" x14ac:dyDescent="0.25">
      <c r="A45" s="27"/>
      <c r="B45" s="27">
        <f>VLOOKUP(B41,$A$65:$D$82,4,FALSE)</f>
        <v>0</v>
      </c>
      <c r="C45" s="27">
        <f t="shared" ref="C45:S45" si="23">VLOOKUP(C41,$A$65:$D$82,4,FALSE)</f>
        <v>0</v>
      </c>
      <c r="D45" s="28">
        <f t="shared" si="23"/>
        <v>0</v>
      </c>
      <c r="E45" s="27">
        <f t="shared" si="23"/>
        <v>0</v>
      </c>
      <c r="F45" s="27">
        <f t="shared" si="23"/>
        <v>0</v>
      </c>
      <c r="G45" s="27">
        <f t="shared" si="23"/>
        <v>0</v>
      </c>
      <c r="H45" s="27">
        <f t="shared" si="23"/>
        <v>0</v>
      </c>
      <c r="I45" s="27">
        <f t="shared" si="23"/>
        <v>0</v>
      </c>
      <c r="J45" s="27">
        <f t="shared" si="23"/>
        <v>0</v>
      </c>
      <c r="K45" s="27">
        <f t="shared" si="23"/>
        <v>0</v>
      </c>
      <c r="L45" s="27">
        <f t="shared" si="23"/>
        <v>0</v>
      </c>
      <c r="M45" s="27">
        <f t="shared" si="23"/>
        <v>0</v>
      </c>
      <c r="N45" s="27">
        <f t="shared" si="23"/>
        <v>0</v>
      </c>
      <c r="O45" s="27">
        <f t="shared" si="23"/>
        <v>0</v>
      </c>
      <c r="P45" s="27">
        <f t="shared" si="23"/>
        <v>0</v>
      </c>
      <c r="Q45" s="27">
        <f t="shared" si="23"/>
        <v>0</v>
      </c>
      <c r="R45" s="27">
        <f t="shared" si="23"/>
        <v>0</v>
      </c>
      <c r="S45" s="27">
        <f t="shared" si="23"/>
        <v>0</v>
      </c>
    </row>
    <row r="46" spans="1:19" hidden="1" x14ac:dyDescent="0.25">
      <c r="A46" s="27"/>
      <c r="B46" s="27"/>
      <c r="C46" s="27"/>
      <c r="D46" s="28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</row>
    <row r="47" spans="1:19" hidden="1" x14ac:dyDescent="0.25">
      <c r="A47" s="27"/>
      <c r="B47" s="27">
        <f>J10</f>
        <v>1</v>
      </c>
      <c r="C47" s="27">
        <f>IF(B47=18,1,B47+1)</f>
        <v>2</v>
      </c>
      <c r="D47" s="28">
        <f t="shared" ref="D47" si="24">IF(C47=18,1,C47+1)</f>
        <v>3</v>
      </c>
      <c r="E47" s="27">
        <f t="shared" ref="E47" si="25">IF(D47=18,1,D47+1)</f>
        <v>4</v>
      </c>
      <c r="F47" s="27">
        <f>IF(E47=18,1,E47+1)</f>
        <v>5</v>
      </c>
      <c r="G47" s="27">
        <f t="shared" ref="G47" si="26">IF(F47=18,1,F47+1)</f>
        <v>6</v>
      </c>
      <c r="H47" s="27">
        <f t="shared" ref="H47" si="27">IF(G47=18,1,G47+1)</f>
        <v>7</v>
      </c>
      <c r="I47" s="27">
        <f t="shared" ref="I47" si="28">IF(H47=18,1,H47+1)</f>
        <v>8</v>
      </c>
      <c r="J47" s="27">
        <f t="shared" ref="J47" si="29">IF(I47=18,1,I47+1)</f>
        <v>9</v>
      </c>
      <c r="K47" s="27">
        <f t="shared" ref="K47" si="30">IF(J47=18,1,J47+1)</f>
        <v>10</v>
      </c>
      <c r="L47" s="27">
        <f t="shared" ref="L47" si="31">IF(K47=18,1,K47+1)</f>
        <v>11</v>
      </c>
      <c r="M47" s="27">
        <f t="shared" ref="M47" si="32">IF(L47=18,1,L47+1)</f>
        <v>12</v>
      </c>
      <c r="N47" s="27">
        <f>IF(M47=18,1,M47+1)</f>
        <v>13</v>
      </c>
      <c r="O47" s="27">
        <f t="shared" ref="O47" si="33">IF(N47=18,1,N47+1)</f>
        <v>14</v>
      </c>
      <c r="P47" s="27">
        <f t="shared" ref="P47" si="34">IF(O47=18,1,O47+1)</f>
        <v>15</v>
      </c>
      <c r="Q47" s="27">
        <f t="shared" ref="Q47" si="35">IF(P47=18,1,P47+1)</f>
        <v>16</v>
      </c>
      <c r="R47" s="27">
        <f t="shared" ref="R47" si="36">IF(Q47=18,1,Q47+1)</f>
        <v>17</v>
      </c>
      <c r="S47" s="27">
        <f t="shared" ref="S47" si="37">IF(R47=18,1,R47+1)</f>
        <v>18</v>
      </c>
    </row>
    <row r="48" spans="1:19" hidden="1" x14ac:dyDescent="0.25">
      <c r="A48" s="27"/>
      <c r="B48" s="27">
        <f>VLOOKUP(B47,$A$64:$E$82,5,FALSE)</f>
        <v>0</v>
      </c>
      <c r="C48" s="27">
        <f t="shared" ref="C48:S48" si="38">VLOOKUP(C47,$A$64:$E$82,5,FALSE)</f>
        <v>0</v>
      </c>
      <c r="D48" s="27">
        <f t="shared" si="38"/>
        <v>0</v>
      </c>
      <c r="E48" s="27">
        <f t="shared" si="38"/>
        <v>0</v>
      </c>
      <c r="F48" s="27">
        <f t="shared" si="38"/>
        <v>0</v>
      </c>
      <c r="G48" s="27">
        <f t="shared" si="38"/>
        <v>0</v>
      </c>
      <c r="H48" s="27">
        <f t="shared" si="38"/>
        <v>0</v>
      </c>
      <c r="I48" s="27">
        <f t="shared" si="38"/>
        <v>0</v>
      </c>
      <c r="J48" s="27">
        <f t="shared" si="38"/>
        <v>0</v>
      </c>
      <c r="K48" s="27">
        <f t="shared" si="38"/>
        <v>0</v>
      </c>
      <c r="L48" s="27">
        <f t="shared" si="38"/>
        <v>0</v>
      </c>
      <c r="M48" s="27">
        <f t="shared" si="38"/>
        <v>0</v>
      </c>
      <c r="N48" s="27">
        <f t="shared" si="38"/>
        <v>0</v>
      </c>
      <c r="O48" s="27">
        <f t="shared" si="38"/>
        <v>0</v>
      </c>
      <c r="P48" s="27">
        <f t="shared" si="38"/>
        <v>0</v>
      </c>
      <c r="Q48" s="27">
        <f t="shared" si="38"/>
        <v>0</v>
      </c>
      <c r="R48" s="27">
        <f t="shared" si="38"/>
        <v>0</v>
      </c>
      <c r="S48" s="27">
        <f t="shared" si="38"/>
        <v>0</v>
      </c>
    </row>
    <row r="49" spans="1:19" hidden="1" x14ac:dyDescent="0.25">
      <c r="A49" s="27"/>
      <c r="B49" s="27">
        <f>VLOOKUP(B47,$A$65:$D$82,2,FALSE)</f>
        <v>0</v>
      </c>
      <c r="C49" s="27">
        <f t="shared" ref="C49:S49" si="39">VLOOKUP(C47,$A$65:$D$82,2,FALSE)</f>
        <v>0</v>
      </c>
      <c r="D49" s="28">
        <f t="shared" si="39"/>
        <v>0</v>
      </c>
      <c r="E49" s="27">
        <f t="shared" si="39"/>
        <v>0</v>
      </c>
      <c r="F49" s="27">
        <f t="shared" si="39"/>
        <v>0</v>
      </c>
      <c r="G49" s="27">
        <f t="shared" si="39"/>
        <v>0</v>
      </c>
      <c r="H49" s="27">
        <f t="shared" si="39"/>
        <v>0</v>
      </c>
      <c r="I49" s="27">
        <f t="shared" si="39"/>
        <v>0</v>
      </c>
      <c r="J49" s="27">
        <f t="shared" si="39"/>
        <v>0</v>
      </c>
      <c r="K49" s="27">
        <f t="shared" si="39"/>
        <v>0</v>
      </c>
      <c r="L49" s="27">
        <f t="shared" si="39"/>
        <v>0</v>
      </c>
      <c r="M49" s="27">
        <f t="shared" si="39"/>
        <v>0</v>
      </c>
      <c r="N49" s="27">
        <f t="shared" si="39"/>
        <v>0</v>
      </c>
      <c r="O49" s="27">
        <f t="shared" si="39"/>
        <v>0</v>
      </c>
      <c r="P49" s="27">
        <f t="shared" si="39"/>
        <v>0</v>
      </c>
      <c r="Q49" s="27">
        <f t="shared" si="39"/>
        <v>0</v>
      </c>
      <c r="R49" s="27">
        <f t="shared" si="39"/>
        <v>0</v>
      </c>
      <c r="S49" s="27">
        <f t="shared" si="39"/>
        <v>0</v>
      </c>
    </row>
    <row r="50" spans="1:19" hidden="1" x14ac:dyDescent="0.25">
      <c r="A50" s="27"/>
      <c r="B50" s="27">
        <f>VLOOKUP(B47,$A$65:$D$82,3,FALSE)</f>
        <v>0</v>
      </c>
      <c r="C50" s="27">
        <f t="shared" ref="C50:S50" si="40">VLOOKUP(C47,$A$65:$D$82,3,FALSE)</f>
        <v>0</v>
      </c>
      <c r="D50" s="28">
        <f t="shared" si="40"/>
        <v>0</v>
      </c>
      <c r="E50" s="27">
        <f t="shared" si="40"/>
        <v>0</v>
      </c>
      <c r="F50" s="27">
        <f t="shared" si="40"/>
        <v>0</v>
      </c>
      <c r="G50" s="27">
        <f t="shared" si="40"/>
        <v>0</v>
      </c>
      <c r="H50" s="27">
        <f t="shared" si="40"/>
        <v>0</v>
      </c>
      <c r="I50" s="27">
        <f t="shared" si="40"/>
        <v>0</v>
      </c>
      <c r="J50" s="27">
        <f t="shared" si="40"/>
        <v>0</v>
      </c>
      <c r="K50" s="27">
        <f t="shared" si="40"/>
        <v>0</v>
      </c>
      <c r="L50" s="27">
        <f t="shared" si="40"/>
        <v>0</v>
      </c>
      <c r="M50" s="27">
        <f t="shared" si="40"/>
        <v>0</v>
      </c>
      <c r="N50" s="27">
        <f t="shared" si="40"/>
        <v>0</v>
      </c>
      <c r="O50" s="27">
        <f t="shared" si="40"/>
        <v>0</v>
      </c>
      <c r="P50" s="27">
        <f t="shared" si="40"/>
        <v>0</v>
      </c>
      <c r="Q50" s="27">
        <f t="shared" si="40"/>
        <v>0</v>
      </c>
      <c r="R50" s="27">
        <f t="shared" si="40"/>
        <v>0</v>
      </c>
      <c r="S50" s="27">
        <f t="shared" si="40"/>
        <v>0</v>
      </c>
    </row>
    <row r="51" spans="1:19" hidden="1" x14ac:dyDescent="0.25">
      <c r="A51" s="27"/>
      <c r="B51" s="27">
        <f>VLOOKUP(B47,$A$65:$D$82,4,FALSE)</f>
        <v>0</v>
      </c>
      <c r="C51" s="27">
        <f t="shared" ref="C51:S51" si="41">VLOOKUP(C47,$A$65:$D$82,4,FALSE)</f>
        <v>0</v>
      </c>
      <c r="D51" s="28">
        <f t="shared" si="41"/>
        <v>0</v>
      </c>
      <c r="E51" s="27">
        <f t="shared" si="41"/>
        <v>0</v>
      </c>
      <c r="F51" s="27">
        <f t="shared" si="41"/>
        <v>0</v>
      </c>
      <c r="G51" s="27">
        <f t="shared" si="41"/>
        <v>0</v>
      </c>
      <c r="H51" s="27">
        <f t="shared" si="41"/>
        <v>0</v>
      </c>
      <c r="I51" s="27">
        <f t="shared" si="41"/>
        <v>0</v>
      </c>
      <c r="J51" s="27">
        <f t="shared" si="41"/>
        <v>0</v>
      </c>
      <c r="K51" s="27">
        <f t="shared" si="41"/>
        <v>0</v>
      </c>
      <c r="L51" s="27">
        <f t="shared" si="41"/>
        <v>0</v>
      </c>
      <c r="M51" s="27">
        <f t="shared" si="41"/>
        <v>0</v>
      </c>
      <c r="N51" s="27">
        <f t="shared" si="41"/>
        <v>0</v>
      </c>
      <c r="O51" s="27">
        <f t="shared" si="41"/>
        <v>0</v>
      </c>
      <c r="P51" s="27">
        <f t="shared" si="41"/>
        <v>0</v>
      </c>
      <c r="Q51" s="27">
        <f t="shared" si="41"/>
        <v>0</v>
      </c>
      <c r="R51" s="27">
        <f t="shared" si="41"/>
        <v>0</v>
      </c>
      <c r="S51" s="27">
        <f t="shared" si="41"/>
        <v>0</v>
      </c>
    </row>
    <row r="52" spans="1:19" hidden="1" x14ac:dyDescent="0.25">
      <c r="A52" s="27"/>
      <c r="B52" s="27"/>
      <c r="C52" s="27"/>
      <c r="D52" s="28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</row>
    <row r="53" spans="1:19" hidden="1" x14ac:dyDescent="0.25">
      <c r="A53" s="27"/>
      <c r="B53" s="27">
        <f>M10</f>
        <v>1</v>
      </c>
      <c r="C53" s="27">
        <f>IF(B53=18,1,B53+1)</f>
        <v>2</v>
      </c>
      <c r="D53" s="28">
        <f t="shared" ref="D53" si="42">IF(C53=18,1,C53+1)</f>
        <v>3</v>
      </c>
      <c r="E53" s="27">
        <f t="shared" ref="E53" si="43">IF(D53=18,1,D53+1)</f>
        <v>4</v>
      </c>
      <c r="F53" s="27">
        <f>IF(E53=18,1,E53+1)</f>
        <v>5</v>
      </c>
      <c r="G53" s="27">
        <f t="shared" ref="G53" si="44">IF(F53=18,1,F53+1)</f>
        <v>6</v>
      </c>
      <c r="H53" s="27">
        <f t="shared" ref="H53" si="45">IF(G53=18,1,G53+1)</f>
        <v>7</v>
      </c>
      <c r="I53" s="27">
        <f t="shared" ref="I53" si="46">IF(H53=18,1,H53+1)</f>
        <v>8</v>
      </c>
      <c r="J53" s="27">
        <f t="shared" ref="J53" si="47">IF(I53=18,1,I53+1)</f>
        <v>9</v>
      </c>
      <c r="K53" s="27">
        <f t="shared" ref="K53" si="48">IF(J53=18,1,J53+1)</f>
        <v>10</v>
      </c>
      <c r="L53" s="27">
        <f t="shared" ref="L53" si="49">IF(K53=18,1,K53+1)</f>
        <v>11</v>
      </c>
      <c r="M53" s="27">
        <f t="shared" ref="M53" si="50">IF(L53=18,1,L53+1)</f>
        <v>12</v>
      </c>
      <c r="N53" s="27">
        <f>IF(M53=18,1,M53+1)</f>
        <v>13</v>
      </c>
      <c r="O53" s="27">
        <f t="shared" ref="O53" si="51">IF(N53=18,1,N53+1)</f>
        <v>14</v>
      </c>
      <c r="P53" s="27">
        <f t="shared" ref="P53" si="52">IF(O53=18,1,O53+1)</f>
        <v>15</v>
      </c>
      <c r="Q53" s="27">
        <f t="shared" ref="Q53" si="53">IF(P53=18,1,P53+1)</f>
        <v>16</v>
      </c>
      <c r="R53" s="27">
        <f t="shared" ref="R53" si="54">IF(Q53=18,1,Q53+1)</f>
        <v>17</v>
      </c>
      <c r="S53" s="27">
        <f t="shared" ref="S53" si="55">IF(R53=18,1,R53+1)</f>
        <v>18</v>
      </c>
    </row>
    <row r="54" spans="1:19" hidden="1" x14ac:dyDescent="0.25">
      <c r="A54" s="27"/>
      <c r="B54" s="27">
        <f>VLOOKUP(B53,$A$63:$E$82,5,FALSE)</f>
        <v>0</v>
      </c>
      <c r="C54" s="27">
        <f t="shared" ref="C54:S54" si="56">VLOOKUP(C53,$A$63:$E$82,5,FALSE)</f>
        <v>0</v>
      </c>
      <c r="D54" s="27">
        <f t="shared" si="56"/>
        <v>0</v>
      </c>
      <c r="E54" s="27">
        <f t="shared" si="56"/>
        <v>0</v>
      </c>
      <c r="F54" s="27">
        <f t="shared" si="56"/>
        <v>0</v>
      </c>
      <c r="G54" s="27">
        <f t="shared" si="56"/>
        <v>0</v>
      </c>
      <c r="H54" s="27">
        <f t="shared" si="56"/>
        <v>0</v>
      </c>
      <c r="I54" s="27">
        <f t="shared" si="56"/>
        <v>0</v>
      </c>
      <c r="J54" s="27">
        <f t="shared" si="56"/>
        <v>0</v>
      </c>
      <c r="K54" s="27">
        <f t="shared" si="56"/>
        <v>0</v>
      </c>
      <c r="L54" s="27">
        <f t="shared" si="56"/>
        <v>0</v>
      </c>
      <c r="M54" s="27">
        <f t="shared" si="56"/>
        <v>0</v>
      </c>
      <c r="N54" s="27">
        <f t="shared" si="56"/>
        <v>0</v>
      </c>
      <c r="O54" s="27">
        <f t="shared" si="56"/>
        <v>0</v>
      </c>
      <c r="P54" s="27">
        <f t="shared" si="56"/>
        <v>0</v>
      </c>
      <c r="Q54" s="27">
        <f t="shared" si="56"/>
        <v>0</v>
      </c>
      <c r="R54" s="27">
        <f t="shared" si="56"/>
        <v>0</v>
      </c>
      <c r="S54" s="27">
        <f t="shared" si="56"/>
        <v>0</v>
      </c>
    </row>
    <row r="55" spans="1:19" hidden="1" x14ac:dyDescent="0.25">
      <c r="A55" s="27"/>
      <c r="B55" s="27">
        <f>VLOOKUP(B53,$A$65:$D$82,2,FALSE)</f>
        <v>0</v>
      </c>
      <c r="C55" s="27">
        <f t="shared" ref="C55:S55" si="57">VLOOKUP(C53,$A$65:$D$82,2,FALSE)</f>
        <v>0</v>
      </c>
      <c r="D55" s="28">
        <f t="shared" si="57"/>
        <v>0</v>
      </c>
      <c r="E55" s="27">
        <f t="shared" si="57"/>
        <v>0</v>
      </c>
      <c r="F55" s="27">
        <f t="shared" si="57"/>
        <v>0</v>
      </c>
      <c r="G55" s="27">
        <f t="shared" si="57"/>
        <v>0</v>
      </c>
      <c r="H55" s="27">
        <f t="shared" si="57"/>
        <v>0</v>
      </c>
      <c r="I55" s="27">
        <f t="shared" si="57"/>
        <v>0</v>
      </c>
      <c r="J55" s="27">
        <f t="shared" si="57"/>
        <v>0</v>
      </c>
      <c r="K55" s="27">
        <f t="shared" si="57"/>
        <v>0</v>
      </c>
      <c r="L55" s="27">
        <f t="shared" si="57"/>
        <v>0</v>
      </c>
      <c r="M55" s="27">
        <f t="shared" si="57"/>
        <v>0</v>
      </c>
      <c r="N55" s="27">
        <f t="shared" si="57"/>
        <v>0</v>
      </c>
      <c r="O55" s="27">
        <f t="shared" si="57"/>
        <v>0</v>
      </c>
      <c r="P55" s="27">
        <f t="shared" si="57"/>
        <v>0</v>
      </c>
      <c r="Q55" s="27">
        <f t="shared" si="57"/>
        <v>0</v>
      </c>
      <c r="R55" s="27">
        <f t="shared" si="57"/>
        <v>0</v>
      </c>
      <c r="S55" s="27">
        <f t="shared" si="57"/>
        <v>0</v>
      </c>
    </row>
    <row r="56" spans="1:19" hidden="1" x14ac:dyDescent="0.25">
      <c r="A56" s="27"/>
      <c r="B56" s="27">
        <f>VLOOKUP(B53,$A$65:$D$82,3,FALSE)</f>
        <v>0</v>
      </c>
      <c r="C56" s="27">
        <f t="shared" ref="C56:S56" si="58">VLOOKUP(C53,$A$65:$D$82,3,FALSE)</f>
        <v>0</v>
      </c>
      <c r="D56" s="28">
        <f t="shared" si="58"/>
        <v>0</v>
      </c>
      <c r="E56" s="27">
        <f t="shared" si="58"/>
        <v>0</v>
      </c>
      <c r="F56" s="27">
        <f t="shared" si="58"/>
        <v>0</v>
      </c>
      <c r="G56" s="27">
        <f t="shared" si="58"/>
        <v>0</v>
      </c>
      <c r="H56" s="27">
        <f t="shared" si="58"/>
        <v>0</v>
      </c>
      <c r="I56" s="27">
        <f t="shared" si="58"/>
        <v>0</v>
      </c>
      <c r="J56" s="27">
        <f t="shared" si="58"/>
        <v>0</v>
      </c>
      <c r="K56" s="27">
        <f t="shared" si="58"/>
        <v>0</v>
      </c>
      <c r="L56" s="27">
        <f t="shared" si="58"/>
        <v>0</v>
      </c>
      <c r="M56" s="27">
        <f t="shared" si="58"/>
        <v>0</v>
      </c>
      <c r="N56" s="27">
        <f t="shared" si="58"/>
        <v>0</v>
      </c>
      <c r="O56" s="27">
        <f t="shared" si="58"/>
        <v>0</v>
      </c>
      <c r="P56" s="27">
        <f t="shared" si="58"/>
        <v>0</v>
      </c>
      <c r="Q56" s="27">
        <f t="shared" si="58"/>
        <v>0</v>
      </c>
      <c r="R56" s="27">
        <f t="shared" si="58"/>
        <v>0</v>
      </c>
      <c r="S56" s="27">
        <f t="shared" si="58"/>
        <v>0</v>
      </c>
    </row>
    <row r="57" spans="1:19" hidden="1" x14ac:dyDescent="0.25">
      <c r="A57" s="27"/>
      <c r="B57" s="27">
        <f>VLOOKUP(B53,$A$65:$D$82,4,FALSE)</f>
        <v>0</v>
      </c>
      <c r="C57" s="27">
        <f t="shared" ref="C57:S57" si="59">VLOOKUP(C53,$A$65:$D$82,4,FALSE)</f>
        <v>0</v>
      </c>
      <c r="D57" s="28">
        <f t="shared" si="59"/>
        <v>0</v>
      </c>
      <c r="E57" s="27">
        <f t="shared" si="59"/>
        <v>0</v>
      </c>
      <c r="F57" s="27">
        <f t="shared" si="59"/>
        <v>0</v>
      </c>
      <c r="G57" s="27">
        <f t="shared" si="59"/>
        <v>0</v>
      </c>
      <c r="H57" s="27">
        <f t="shared" si="59"/>
        <v>0</v>
      </c>
      <c r="I57" s="27">
        <f t="shared" si="59"/>
        <v>0</v>
      </c>
      <c r="J57" s="27">
        <f t="shared" si="59"/>
        <v>0</v>
      </c>
      <c r="K57" s="27">
        <f t="shared" si="59"/>
        <v>0</v>
      </c>
      <c r="L57" s="27">
        <f t="shared" si="59"/>
        <v>0</v>
      </c>
      <c r="M57" s="27">
        <f t="shared" si="59"/>
        <v>0</v>
      </c>
      <c r="N57" s="27">
        <f t="shared" si="59"/>
        <v>0</v>
      </c>
      <c r="O57" s="27">
        <f t="shared" si="59"/>
        <v>0</v>
      </c>
      <c r="P57" s="27">
        <f t="shared" si="59"/>
        <v>0</v>
      </c>
      <c r="Q57" s="27">
        <f t="shared" si="59"/>
        <v>0</v>
      </c>
      <c r="R57" s="27">
        <f t="shared" si="59"/>
        <v>0</v>
      </c>
      <c r="S57" s="27">
        <f t="shared" si="59"/>
        <v>0</v>
      </c>
    </row>
    <row r="58" spans="1:19" hidden="1" x14ac:dyDescent="0.25">
      <c r="A58" s="27"/>
      <c r="B58" s="27"/>
      <c r="C58" s="27"/>
      <c r="D58" s="29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</row>
    <row r="59" spans="1:19" hidden="1" x14ac:dyDescent="0.25">
      <c r="A59" s="27"/>
      <c r="B59" s="27">
        <f>P10</f>
        <v>1</v>
      </c>
      <c r="C59" s="27">
        <f>IF(B59=18,1,B59+1)</f>
        <v>2</v>
      </c>
      <c r="D59" s="29">
        <f t="shared" ref="D59" si="60">IF(C59=18,1,C59+1)</f>
        <v>3</v>
      </c>
      <c r="E59" s="27">
        <f t="shared" ref="E59" si="61">IF(D59=18,1,D59+1)</f>
        <v>4</v>
      </c>
      <c r="F59" s="27">
        <f>IF(E59=18,1,E59+1)</f>
        <v>5</v>
      </c>
      <c r="G59" s="27">
        <f t="shared" ref="G59" si="62">IF(F59=18,1,F59+1)</f>
        <v>6</v>
      </c>
      <c r="H59" s="27">
        <f t="shared" ref="H59" si="63">IF(G59=18,1,G59+1)</f>
        <v>7</v>
      </c>
      <c r="I59" s="27">
        <f t="shared" ref="I59" si="64">IF(H59=18,1,H59+1)</f>
        <v>8</v>
      </c>
      <c r="J59" s="27">
        <f t="shared" ref="J59" si="65">IF(I59=18,1,I59+1)</f>
        <v>9</v>
      </c>
      <c r="K59" s="27">
        <f t="shared" ref="K59" si="66">IF(J59=18,1,J59+1)</f>
        <v>10</v>
      </c>
      <c r="L59" s="27">
        <f t="shared" ref="L59" si="67">IF(K59=18,1,K59+1)</f>
        <v>11</v>
      </c>
      <c r="M59" s="27">
        <f t="shared" ref="M59" si="68">IF(L59=18,1,L59+1)</f>
        <v>12</v>
      </c>
      <c r="N59" s="27">
        <f>IF(M59=18,1,M59+1)</f>
        <v>13</v>
      </c>
      <c r="O59" s="27">
        <f t="shared" ref="O59" si="69">IF(N59=18,1,N59+1)</f>
        <v>14</v>
      </c>
      <c r="P59" s="27">
        <f t="shared" ref="P59" si="70">IF(O59=18,1,O59+1)</f>
        <v>15</v>
      </c>
      <c r="Q59" s="27">
        <f t="shared" ref="Q59" si="71">IF(P59=18,1,P59+1)</f>
        <v>16</v>
      </c>
      <c r="R59" s="27">
        <f t="shared" ref="R59" si="72">IF(Q59=18,1,Q59+1)</f>
        <v>17</v>
      </c>
      <c r="S59" s="27">
        <f t="shared" ref="S59" si="73">IF(R59=18,1,R59+1)</f>
        <v>18</v>
      </c>
    </row>
    <row r="60" spans="1:19" hidden="1" x14ac:dyDescent="0.25">
      <c r="A60" s="27"/>
      <c r="B60" s="27">
        <f>VLOOKUP(B59,$A$62:$E$82,5,FALSE)</f>
        <v>0</v>
      </c>
      <c r="C60" s="27">
        <f t="shared" ref="C60:S60" si="74">VLOOKUP(C59,$A$62:$E$82,5,FALSE)</f>
        <v>0</v>
      </c>
      <c r="D60" s="27">
        <f t="shared" si="74"/>
        <v>0</v>
      </c>
      <c r="E60" s="27">
        <f t="shared" si="74"/>
        <v>0</v>
      </c>
      <c r="F60" s="27">
        <f t="shared" si="74"/>
        <v>0</v>
      </c>
      <c r="G60" s="27">
        <f t="shared" si="74"/>
        <v>0</v>
      </c>
      <c r="H60" s="27">
        <f t="shared" si="74"/>
        <v>0</v>
      </c>
      <c r="I60" s="27">
        <f t="shared" si="74"/>
        <v>0</v>
      </c>
      <c r="J60" s="27">
        <f t="shared" si="74"/>
        <v>0</v>
      </c>
      <c r="K60" s="27">
        <f t="shared" si="74"/>
        <v>0</v>
      </c>
      <c r="L60" s="27">
        <f t="shared" si="74"/>
        <v>0</v>
      </c>
      <c r="M60" s="27">
        <f t="shared" si="74"/>
        <v>0</v>
      </c>
      <c r="N60" s="27">
        <f t="shared" si="74"/>
        <v>0</v>
      </c>
      <c r="O60" s="27">
        <f t="shared" si="74"/>
        <v>0</v>
      </c>
      <c r="P60" s="27">
        <f t="shared" si="74"/>
        <v>0</v>
      </c>
      <c r="Q60" s="27">
        <f t="shared" si="74"/>
        <v>0</v>
      </c>
      <c r="R60" s="27">
        <f t="shared" si="74"/>
        <v>0</v>
      </c>
      <c r="S60" s="27">
        <f t="shared" si="74"/>
        <v>0</v>
      </c>
    </row>
    <row r="61" spans="1:19" hidden="1" x14ac:dyDescent="0.25">
      <c r="A61" s="27"/>
      <c r="B61" s="27">
        <f>VLOOKUP(B59,$A$65:$D$82,2,FALSE)</f>
        <v>0</v>
      </c>
      <c r="C61" s="27">
        <f t="shared" ref="C61:S61" si="75">VLOOKUP(C59,$A$65:$D$82,2,FALSE)</f>
        <v>0</v>
      </c>
      <c r="D61" s="29">
        <f t="shared" si="75"/>
        <v>0</v>
      </c>
      <c r="E61" s="27">
        <f t="shared" si="75"/>
        <v>0</v>
      </c>
      <c r="F61" s="27">
        <f t="shared" si="75"/>
        <v>0</v>
      </c>
      <c r="G61" s="27">
        <f t="shared" si="75"/>
        <v>0</v>
      </c>
      <c r="H61" s="27">
        <f t="shared" si="75"/>
        <v>0</v>
      </c>
      <c r="I61" s="27">
        <f t="shared" si="75"/>
        <v>0</v>
      </c>
      <c r="J61" s="27">
        <f t="shared" si="75"/>
        <v>0</v>
      </c>
      <c r="K61" s="27">
        <f t="shared" si="75"/>
        <v>0</v>
      </c>
      <c r="L61" s="27">
        <f t="shared" si="75"/>
        <v>0</v>
      </c>
      <c r="M61" s="27">
        <f t="shared" si="75"/>
        <v>0</v>
      </c>
      <c r="N61" s="27">
        <f t="shared" si="75"/>
        <v>0</v>
      </c>
      <c r="O61" s="27">
        <f t="shared" si="75"/>
        <v>0</v>
      </c>
      <c r="P61" s="27">
        <f t="shared" si="75"/>
        <v>0</v>
      </c>
      <c r="Q61" s="27">
        <f t="shared" si="75"/>
        <v>0</v>
      </c>
      <c r="R61" s="27">
        <f t="shared" si="75"/>
        <v>0</v>
      </c>
      <c r="S61" s="27">
        <f t="shared" si="75"/>
        <v>0</v>
      </c>
    </row>
    <row r="62" spans="1:19" hidden="1" x14ac:dyDescent="0.25">
      <c r="A62" s="27"/>
      <c r="B62" s="27">
        <f>VLOOKUP(B59,$A$65:$D$82,3,FALSE)</f>
        <v>0</v>
      </c>
      <c r="C62" s="27">
        <f t="shared" ref="C62:S62" si="76">VLOOKUP(C59,$A$65:$D$82,3,FALSE)</f>
        <v>0</v>
      </c>
      <c r="D62" s="29">
        <f t="shared" si="76"/>
        <v>0</v>
      </c>
      <c r="E62" s="27">
        <f t="shared" si="76"/>
        <v>0</v>
      </c>
      <c r="F62" s="27">
        <f t="shared" si="76"/>
        <v>0</v>
      </c>
      <c r="G62" s="27">
        <f t="shared" si="76"/>
        <v>0</v>
      </c>
      <c r="H62" s="27">
        <f t="shared" si="76"/>
        <v>0</v>
      </c>
      <c r="I62" s="27">
        <f t="shared" si="76"/>
        <v>0</v>
      </c>
      <c r="J62" s="27">
        <f t="shared" si="76"/>
        <v>0</v>
      </c>
      <c r="K62" s="27">
        <f t="shared" si="76"/>
        <v>0</v>
      </c>
      <c r="L62" s="27">
        <f t="shared" si="76"/>
        <v>0</v>
      </c>
      <c r="M62" s="27">
        <f t="shared" si="76"/>
        <v>0</v>
      </c>
      <c r="N62" s="27">
        <f t="shared" si="76"/>
        <v>0</v>
      </c>
      <c r="O62" s="27">
        <f t="shared" si="76"/>
        <v>0</v>
      </c>
      <c r="P62" s="27">
        <f t="shared" si="76"/>
        <v>0</v>
      </c>
      <c r="Q62" s="27">
        <f t="shared" si="76"/>
        <v>0</v>
      </c>
      <c r="R62" s="27">
        <f t="shared" si="76"/>
        <v>0</v>
      </c>
      <c r="S62" s="27">
        <f t="shared" si="76"/>
        <v>0</v>
      </c>
    </row>
    <row r="63" spans="1:19" hidden="1" x14ac:dyDescent="0.25">
      <c r="A63" s="27"/>
      <c r="B63" s="27">
        <f>VLOOKUP(B59,$A$65:$D$82,4,FALSE)</f>
        <v>0</v>
      </c>
      <c r="C63" s="27">
        <f t="shared" ref="C63:S63" si="77">VLOOKUP(C59,$A$65:$D$82,4,FALSE)</f>
        <v>0</v>
      </c>
      <c r="D63" s="29">
        <f t="shared" si="77"/>
        <v>0</v>
      </c>
      <c r="E63" s="27">
        <f t="shared" si="77"/>
        <v>0</v>
      </c>
      <c r="F63" s="27">
        <f t="shared" si="77"/>
        <v>0</v>
      </c>
      <c r="G63" s="27">
        <f t="shared" si="77"/>
        <v>0</v>
      </c>
      <c r="H63" s="27">
        <f t="shared" si="77"/>
        <v>0</v>
      </c>
      <c r="I63" s="27">
        <f t="shared" si="77"/>
        <v>0</v>
      </c>
      <c r="J63" s="27">
        <f t="shared" si="77"/>
        <v>0</v>
      </c>
      <c r="K63" s="27">
        <f t="shared" si="77"/>
        <v>0</v>
      </c>
      <c r="L63" s="27">
        <f t="shared" si="77"/>
        <v>0</v>
      </c>
      <c r="M63" s="27">
        <f t="shared" si="77"/>
        <v>0</v>
      </c>
      <c r="N63" s="27">
        <f t="shared" si="77"/>
        <v>0</v>
      </c>
      <c r="O63" s="27">
        <f t="shared" si="77"/>
        <v>0</v>
      </c>
      <c r="P63" s="27">
        <f t="shared" si="77"/>
        <v>0</v>
      </c>
      <c r="Q63" s="27">
        <f t="shared" si="77"/>
        <v>0</v>
      </c>
      <c r="R63" s="27">
        <f t="shared" si="77"/>
        <v>0</v>
      </c>
      <c r="S63" s="27">
        <f t="shared" si="77"/>
        <v>0</v>
      </c>
    </row>
    <row r="64" spans="1:19" hidden="1" x14ac:dyDescent="0.25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</row>
    <row r="65" spans="1:19" hidden="1" x14ac:dyDescent="0.25">
      <c r="A65" s="27">
        <f>B3</f>
        <v>1</v>
      </c>
      <c r="B65" s="27">
        <f>B5</f>
        <v>0</v>
      </c>
      <c r="C65" s="27">
        <f>B6</f>
        <v>0</v>
      </c>
      <c r="D65" s="27">
        <f>B7</f>
        <v>0</v>
      </c>
      <c r="E65" s="27">
        <f>B4</f>
        <v>0</v>
      </c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</row>
    <row r="66" spans="1:19" hidden="1" x14ac:dyDescent="0.25">
      <c r="A66" s="27">
        <f>C3</f>
        <v>2</v>
      </c>
      <c r="B66" s="27">
        <f>C5</f>
        <v>0</v>
      </c>
      <c r="C66" s="27">
        <f>C6</f>
        <v>0</v>
      </c>
      <c r="D66" s="27">
        <f>C7</f>
        <v>0</v>
      </c>
      <c r="E66" s="27">
        <f>C4</f>
        <v>0</v>
      </c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</row>
    <row r="67" spans="1:19" hidden="1" x14ac:dyDescent="0.25">
      <c r="A67" s="27">
        <f>D3</f>
        <v>3</v>
      </c>
      <c r="B67" s="27">
        <f>D5</f>
        <v>0</v>
      </c>
      <c r="C67" s="27">
        <f>D6</f>
        <v>0</v>
      </c>
      <c r="D67" s="27">
        <f>D7</f>
        <v>0</v>
      </c>
      <c r="E67" s="27">
        <f>D4</f>
        <v>0</v>
      </c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</row>
    <row r="68" spans="1:19" hidden="1" x14ac:dyDescent="0.25">
      <c r="A68" s="27">
        <f>E3</f>
        <v>4</v>
      </c>
      <c r="B68" s="27">
        <f>E5</f>
        <v>0</v>
      </c>
      <c r="C68" s="27">
        <f>E6</f>
        <v>0</v>
      </c>
      <c r="D68" s="27">
        <f>E7</f>
        <v>0</v>
      </c>
      <c r="E68" s="27">
        <f>E4</f>
        <v>0</v>
      </c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</row>
    <row r="69" spans="1:19" hidden="1" x14ac:dyDescent="0.25">
      <c r="A69" s="27">
        <f>F3</f>
        <v>5</v>
      </c>
      <c r="B69" s="27">
        <f>F5</f>
        <v>0</v>
      </c>
      <c r="C69" s="27">
        <f>F6</f>
        <v>0</v>
      </c>
      <c r="D69" s="27">
        <f>F7</f>
        <v>0</v>
      </c>
      <c r="E69" s="27">
        <f>F4</f>
        <v>0</v>
      </c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</row>
    <row r="70" spans="1:19" hidden="1" x14ac:dyDescent="0.25">
      <c r="A70" s="27">
        <f>G3</f>
        <v>6</v>
      </c>
      <c r="B70" s="27">
        <f>G5</f>
        <v>0</v>
      </c>
      <c r="C70" s="27">
        <f>G6</f>
        <v>0</v>
      </c>
      <c r="D70" s="27">
        <f>G7</f>
        <v>0</v>
      </c>
      <c r="E70" s="27">
        <f>G4</f>
        <v>0</v>
      </c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</row>
    <row r="71" spans="1:19" hidden="1" x14ac:dyDescent="0.25">
      <c r="A71" s="27">
        <f>H3</f>
        <v>7</v>
      </c>
      <c r="B71" s="27">
        <f>H5</f>
        <v>0</v>
      </c>
      <c r="C71" s="27">
        <f>H6</f>
        <v>0</v>
      </c>
      <c r="D71" s="27">
        <f>H7</f>
        <v>0</v>
      </c>
      <c r="E71" s="27">
        <f>H4</f>
        <v>0</v>
      </c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</row>
    <row r="72" spans="1:19" hidden="1" x14ac:dyDescent="0.25">
      <c r="A72" s="27">
        <f>I3</f>
        <v>8</v>
      </c>
      <c r="B72" s="27">
        <f>I5</f>
        <v>0</v>
      </c>
      <c r="C72" s="27">
        <f>I6</f>
        <v>0</v>
      </c>
      <c r="D72" s="27">
        <f>I7</f>
        <v>0</v>
      </c>
      <c r="E72" s="27">
        <f>I4</f>
        <v>0</v>
      </c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</row>
    <row r="73" spans="1:19" hidden="1" x14ac:dyDescent="0.25">
      <c r="A73" s="27">
        <f>J3</f>
        <v>9</v>
      </c>
      <c r="B73" s="27">
        <f>J5</f>
        <v>0</v>
      </c>
      <c r="C73" s="27">
        <f>J6</f>
        <v>0</v>
      </c>
      <c r="D73" s="27">
        <f>J7</f>
        <v>0</v>
      </c>
      <c r="E73" s="27">
        <f>J4</f>
        <v>0</v>
      </c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</row>
    <row r="74" spans="1:19" hidden="1" x14ac:dyDescent="0.25">
      <c r="A74" s="27">
        <f>K3</f>
        <v>10</v>
      </c>
      <c r="B74" s="27">
        <f>K5</f>
        <v>0</v>
      </c>
      <c r="C74" s="27">
        <f>K6</f>
        <v>0</v>
      </c>
      <c r="D74" s="27">
        <f>K7</f>
        <v>0</v>
      </c>
      <c r="E74" s="27">
        <f>K4</f>
        <v>0</v>
      </c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</row>
    <row r="75" spans="1:19" hidden="1" x14ac:dyDescent="0.25">
      <c r="A75" s="27">
        <f>L3</f>
        <v>11</v>
      </c>
      <c r="B75" s="27">
        <f>L5</f>
        <v>0</v>
      </c>
      <c r="C75" s="27">
        <f>L6</f>
        <v>0</v>
      </c>
      <c r="D75" s="27">
        <f>L7</f>
        <v>0</v>
      </c>
      <c r="E75" s="27">
        <f>L4</f>
        <v>0</v>
      </c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</row>
    <row r="76" spans="1:19" hidden="1" x14ac:dyDescent="0.25">
      <c r="A76" s="27">
        <f>M3</f>
        <v>12</v>
      </c>
      <c r="B76" s="27">
        <f>M5</f>
        <v>0</v>
      </c>
      <c r="C76" s="27">
        <f>M6</f>
        <v>0</v>
      </c>
      <c r="D76" s="27">
        <f>M7</f>
        <v>0</v>
      </c>
      <c r="E76" s="27">
        <f>M4</f>
        <v>0</v>
      </c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</row>
    <row r="77" spans="1:19" hidden="1" x14ac:dyDescent="0.25">
      <c r="A77" s="27">
        <f>N3</f>
        <v>13</v>
      </c>
      <c r="B77" s="27">
        <f>N5</f>
        <v>0</v>
      </c>
      <c r="C77" s="27">
        <f>N6</f>
        <v>0</v>
      </c>
      <c r="D77" s="27">
        <f>N7</f>
        <v>0</v>
      </c>
      <c r="E77" s="27">
        <f>N4</f>
        <v>0</v>
      </c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</row>
    <row r="78" spans="1:19" hidden="1" x14ac:dyDescent="0.25">
      <c r="A78" s="27">
        <f>O3</f>
        <v>14</v>
      </c>
      <c r="B78" s="27">
        <f>O5</f>
        <v>0</v>
      </c>
      <c r="C78" s="27">
        <f>O6</f>
        <v>0</v>
      </c>
      <c r="D78" s="27">
        <f>O7</f>
        <v>0</v>
      </c>
      <c r="E78" s="27">
        <f>O4</f>
        <v>0</v>
      </c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</row>
    <row r="79" spans="1:19" hidden="1" x14ac:dyDescent="0.25">
      <c r="A79" s="27">
        <f>P3</f>
        <v>15</v>
      </c>
      <c r="B79" s="27">
        <f>P5</f>
        <v>0</v>
      </c>
      <c r="C79" s="27">
        <f>P6</f>
        <v>0</v>
      </c>
      <c r="D79" s="27">
        <f>P7</f>
        <v>0</v>
      </c>
      <c r="E79" s="27">
        <f>P4</f>
        <v>0</v>
      </c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</row>
    <row r="80" spans="1:19" hidden="1" x14ac:dyDescent="0.25">
      <c r="A80" s="27">
        <f>Q3</f>
        <v>16</v>
      </c>
      <c r="B80" s="27">
        <f>Q5</f>
        <v>0</v>
      </c>
      <c r="C80" s="27">
        <f>Q6</f>
        <v>0</v>
      </c>
      <c r="D80" s="27">
        <f>Q7</f>
        <v>0</v>
      </c>
      <c r="E80" s="27">
        <f>Q4</f>
        <v>0</v>
      </c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</row>
    <row r="81" spans="1:19" hidden="1" x14ac:dyDescent="0.25">
      <c r="A81" s="27">
        <f>R3</f>
        <v>17</v>
      </c>
      <c r="B81" s="27">
        <f>R5</f>
        <v>0</v>
      </c>
      <c r="C81" s="27">
        <f>R6</f>
        <v>0</v>
      </c>
      <c r="D81" s="27">
        <f>R7</f>
        <v>0</v>
      </c>
      <c r="E81" s="27">
        <f>R4</f>
        <v>0</v>
      </c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</row>
    <row r="82" spans="1:19" hidden="1" x14ac:dyDescent="0.25">
      <c r="A82" s="27">
        <f>S3</f>
        <v>18</v>
      </c>
      <c r="B82" s="27">
        <f>S5</f>
        <v>0</v>
      </c>
      <c r="C82" s="27">
        <f>S6</f>
        <v>0</v>
      </c>
      <c r="D82" s="27">
        <f>S7</f>
        <v>0</v>
      </c>
      <c r="E82" s="27">
        <f>S4</f>
        <v>0</v>
      </c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</row>
    <row r="83" spans="1:19" x14ac:dyDescent="0.25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</row>
    <row r="84" spans="1:19" x14ac:dyDescent="0.25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</row>
    <row r="85" spans="1:19" x14ac:dyDescent="0.25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</row>
    <row r="86" spans="1:19" x14ac:dyDescent="0.25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</row>
    <row r="87" spans="1:19" x14ac:dyDescent="0.25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</row>
  </sheetData>
  <sheetProtection algorithmName="SHA-512" hashValue="31GUbtOeWYCU2bcIrrFGai5691qR0BFcnEKK9TraNv7MIPRWojvwF4Tij+zW1Jek0YLoDlNQ84XDXvSfb7Sepg==" saltValue="nCFWmfqZ6+QOf94Q9/T+NQ==" spinCount="100000" sheet="1" objects="1" scenarios="1" selectLockedCells="1"/>
  <mergeCells count="74">
    <mergeCell ref="B1:H1"/>
    <mergeCell ref="I1:M1"/>
    <mergeCell ref="Q12:R12"/>
    <mergeCell ref="D2:I2"/>
    <mergeCell ref="J2:P2"/>
    <mergeCell ref="E12:F12"/>
    <mergeCell ref="L12:P12"/>
    <mergeCell ref="G12:I12"/>
    <mergeCell ref="J12:K12"/>
    <mergeCell ref="O1:Q1"/>
    <mergeCell ref="B12:C12"/>
    <mergeCell ref="C31:Q31"/>
    <mergeCell ref="C29:Q29"/>
    <mergeCell ref="C30:Q30"/>
    <mergeCell ref="C17:E17"/>
    <mergeCell ref="F17:H17"/>
    <mergeCell ref="C18:E18"/>
    <mergeCell ref="F18:H18"/>
    <mergeCell ref="K17:M17"/>
    <mergeCell ref="C19:E19"/>
    <mergeCell ref="F19:H19"/>
    <mergeCell ref="C20:E20"/>
    <mergeCell ref="F20:H20"/>
    <mergeCell ref="C21:E21"/>
    <mergeCell ref="F21:H21"/>
    <mergeCell ref="C22:E22"/>
    <mergeCell ref="F22:H22"/>
    <mergeCell ref="C32:Q32"/>
    <mergeCell ref="C28:Q28"/>
    <mergeCell ref="J9:L9"/>
    <mergeCell ref="J10:L10"/>
    <mergeCell ref="M9:O9"/>
    <mergeCell ref="M10:O10"/>
    <mergeCell ref="P9:R9"/>
    <mergeCell ref="P10:R10"/>
    <mergeCell ref="B10:C10"/>
    <mergeCell ref="D10:F10"/>
    <mergeCell ref="D9:F9"/>
    <mergeCell ref="G9:I9"/>
    <mergeCell ref="G10:I10"/>
    <mergeCell ref="N17:P17"/>
    <mergeCell ref="K18:M18"/>
    <mergeCell ref="N18:P18"/>
    <mergeCell ref="C23:E23"/>
    <mergeCell ref="F23:H23"/>
    <mergeCell ref="C24:E24"/>
    <mergeCell ref="C25:E25"/>
    <mergeCell ref="F25:H25"/>
    <mergeCell ref="C26:E26"/>
    <mergeCell ref="F26:H26"/>
    <mergeCell ref="F24:H24"/>
    <mergeCell ref="K24:M24"/>
    <mergeCell ref="N24:P24"/>
    <mergeCell ref="N19:P19"/>
    <mergeCell ref="K20:M20"/>
    <mergeCell ref="N20:P20"/>
    <mergeCell ref="K21:M21"/>
    <mergeCell ref="N21:P21"/>
    <mergeCell ref="A16:A26"/>
    <mergeCell ref="C14:I14"/>
    <mergeCell ref="K14:Q14"/>
    <mergeCell ref="K25:M25"/>
    <mergeCell ref="N25:P25"/>
    <mergeCell ref="K26:M26"/>
    <mergeCell ref="N26:P26"/>
    <mergeCell ref="C16:E16"/>
    <mergeCell ref="F16:H16"/>
    <mergeCell ref="K16:M16"/>
    <mergeCell ref="N16:P16"/>
    <mergeCell ref="K22:M22"/>
    <mergeCell ref="N22:P22"/>
    <mergeCell ref="K23:M23"/>
    <mergeCell ref="N23:P23"/>
    <mergeCell ref="K19:M19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9"/>
  <sheetViews>
    <sheetView showGridLines="0" zoomScaleNormal="100" workbookViewId="0">
      <selection activeCell="D7" sqref="D7"/>
    </sheetView>
  </sheetViews>
  <sheetFormatPr baseColWidth="10" defaultRowHeight="15" x14ac:dyDescent="0.25"/>
  <cols>
    <col min="1" max="1" width="6.7109375" style="20" customWidth="1"/>
    <col min="2" max="2" width="22.5703125" style="20" customWidth="1"/>
    <col min="3" max="3" width="24.7109375" style="20" customWidth="1"/>
    <col min="4" max="4" width="22.7109375" style="20" customWidth="1"/>
    <col min="5" max="5" width="3.7109375" style="20" customWidth="1"/>
    <col min="6" max="15" width="9.7109375" style="20" customWidth="1"/>
    <col min="16" max="16" width="12.5703125" style="20" customWidth="1"/>
    <col min="17" max="17" width="3.7109375" style="20" customWidth="1"/>
    <col min="18" max="26" width="11.42578125" style="20" hidden="1" customWidth="1"/>
    <col min="27" max="16384" width="11.42578125" style="20"/>
  </cols>
  <sheetData>
    <row r="1" spans="1:26" ht="36" customHeight="1" x14ac:dyDescent="0.5">
      <c r="A1" s="301" t="s">
        <v>0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3"/>
    </row>
    <row r="2" spans="1:26" ht="13.5" customHeight="1" x14ac:dyDescent="0.25">
      <c r="A2" s="180"/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2"/>
    </row>
    <row r="3" spans="1:26" s="31" customFormat="1" ht="29.25" customHeight="1" x14ac:dyDescent="0.25">
      <c r="A3" s="30"/>
      <c r="B3" s="308" t="str">
        <f>Données!L12</f>
        <v>2 janvier 1900</v>
      </c>
      <c r="C3" s="309"/>
      <c r="D3" s="309"/>
      <c r="E3" s="309"/>
      <c r="F3" s="309"/>
      <c r="G3" s="304">
        <f>Données!C14</f>
        <v>0</v>
      </c>
      <c r="H3" s="305"/>
      <c r="I3" s="305"/>
      <c r="J3" s="305"/>
      <c r="K3" s="306" t="s">
        <v>9</v>
      </c>
      <c r="L3" s="307"/>
      <c r="M3" s="304">
        <f>Données!K14</f>
        <v>0</v>
      </c>
      <c r="N3" s="305"/>
      <c r="O3" s="305"/>
      <c r="P3" s="305"/>
      <c r="Q3" s="182"/>
    </row>
    <row r="4" spans="1:26" ht="18.75" customHeight="1" x14ac:dyDescent="0.25">
      <c r="A4" s="32"/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33"/>
    </row>
    <row r="5" spans="1:26" ht="39.950000000000003" customHeight="1" x14ac:dyDescent="0.25">
      <c r="A5" s="34"/>
      <c r="B5" s="181"/>
      <c r="C5" s="181"/>
      <c r="D5" s="181"/>
      <c r="E5" s="181"/>
      <c r="F5" s="299" t="s">
        <v>44</v>
      </c>
      <c r="G5" s="299"/>
      <c r="H5" s="299"/>
      <c r="I5" s="299"/>
      <c r="J5" s="300">
        <f>Données!J2</f>
        <v>0</v>
      </c>
      <c r="K5" s="300"/>
      <c r="L5" s="300"/>
      <c r="M5" s="300"/>
      <c r="N5" s="300"/>
      <c r="O5" s="300"/>
      <c r="P5" s="181"/>
      <c r="Q5" s="35"/>
    </row>
    <row r="6" spans="1:26" ht="16.5" customHeight="1" x14ac:dyDescent="0.25">
      <c r="A6" s="297" t="s">
        <v>52</v>
      </c>
      <c r="B6" s="22"/>
      <c r="C6" s="22"/>
      <c r="D6" s="22"/>
      <c r="E6" s="22"/>
      <c r="F6" s="22"/>
      <c r="G6" s="22"/>
      <c r="H6" s="22"/>
      <c r="I6" s="36"/>
      <c r="J6" s="181"/>
      <c r="K6" s="181"/>
      <c r="L6" s="181"/>
      <c r="M6" s="181"/>
      <c r="N6" s="22"/>
      <c r="O6" s="22"/>
      <c r="P6" s="22"/>
      <c r="Q6" s="23"/>
    </row>
    <row r="7" spans="1:26" ht="24.95" customHeight="1" x14ac:dyDescent="0.25">
      <c r="A7" s="298"/>
      <c r="B7" s="77">
        <f>Données!C17</f>
        <v>0</v>
      </c>
      <c r="C7" s="77">
        <f>Données!F17</f>
        <v>0</v>
      </c>
      <c r="D7" s="241">
        <f>Données!I17</f>
        <v>0</v>
      </c>
      <c r="E7" s="76"/>
      <c r="F7" s="38" t="s">
        <v>1</v>
      </c>
      <c r="G7" s="39">
        <f>Données!B35</f>
        <v>1</v>
      </c>
      <c r="H7" s="39">
        <f>Données!C35</f>
        <v>2</v>
      </c>
      <c r="I7" s="39">
        <f>Données!D35</f>
        <v>3</v>
      </c>
      <c r="J7" s="39">
        <f>Données!E35</f>
        <v>4</v>
      </c>
      <c r="K7" s="39">
        <f>Données!F35</f>
        <v>5</v>
      </c>
      <c r="L7" s="39">
        <f>Données!G35</f>
        <v>6</v>
      </c>
      <c r="M7" s="39">
        <f>Données!H35</f>
        <v>7</v>
      </c>
      <c r="N7" s="39">
        <f>Données!I35</f>
        <v>8</v>
      </c>
      <c r="O7" s="39">
        <f>Données!J35</f>
        <v>9</v>
      </c>
      <c r="P7" s="22"/>
      <c r="Q7" s="23"/>
    </row>
    <row r="8" spans="1:26" ht="24.95" customHeight="1" thickBot="1" x14ac:dyDescent="0.3">
      <c r="A8" s="298"/>
      <c r="B8" s="78">
        <f>Données!C18</f>
        <v>0</v>
      </c>
      <c r="C8" s="78">
        <f>Données!F18</f>
        <v>0</v>
      </c>
      <c r="D8" s="242">
        <f>Données!I18</f>
        <v>0</v>
      </c>
      <c r="E8" s="76"/>
      <c r="F8" s="40" t="s">
        <v>42</v>
      </c>
      <c r="G8" s="17">
        <f>Données!B36</f>
        <v>0</v>
      </c>
      <c r="H8" s="17">
        <f>Données!C36</f>
        <v>0</v>
      </c>
      <c r="I8" s="17">
        <f>Données!D36</f>
        <v>0</v>
      </c>
      <c r="J8" s="17">
        <f>Données!E36</f>
        <v>0</v>
      </c>
      <c r="K8" s="17">
        <f>Données!F36</f>
        <v>0</v>
      </c>
      <c r="L8" s="17">
        <f>Données!G36</f>
        <v>0</v>
      </c>
      <c r="M8" s="17">
        <f>Données!H36</f>
        <v>0</v>
      </c>
      <c r="N8" s="17">
        <f>Données!I36</f>
        <v>0</v>
      </c>
      <c r="O8" s="17">
        <f>Données!J36</f>
        <v>0</v>
      </c>
      <c r="P8" s="22"/>
      <c r="Q8" s="23"/>
    </row>
    <row r="9" spans="1:26" ht="24.95" customHeight="1" thickTop="1" x14ac:dyDescent="0.25">
      <c r="A9" s="298"/>
      <c r="B9" s="79">
        <f>Données!K17</f>
        <v>0</v>
      </c>
      <c r="C9" s="79">
        <f>Données!N17</f>
        <v>0</v>
      </c>
      <c r="D9" s="243">
        <f>Données!Q17</f>
        <v>0</v>
      </c>
      <c r="E9" s="76"/>
      <c r="F9" s="14" t="s">
        <v>2</v>
      </c>
      <c r="G9" s="14">
        <f>Données!B37</f>
        <v>0</v>
      </c>
      <c r="H9" s="14">
        <f>Données!C37</f>
        <v>0</v>
      </c>
      <c r="I9" s="14">
        <f>Données!D37</f>
        <v>0</v>
      </c>
      <c r="J9" s="14">
        <f>Données!E37</f>
        <v>0</v>
      </c>
      <c r="K9" s="14">
        <f>Données!F37</f>
        <v>0</v>
      </c>
      <c r="L9" s="14">
        <f>Données!G37</f>
        <v>0</v>
      </c>
      <c r="M9" s="14">
        <f>Données!H37</f>
        <v>0</v>
      </c>
      <c r="N9" s="14">
        <f>Données!I37</f>
        <v>0</v>
      </c>
      <c r="O9" s="14">
        <f>Données!J37</f>
        <v>0</v>
      </c>
      <c r="P9" s="22"/>
      <c r="Q9" s="23"/>
    </row>
    <row r="10" spans="1:26" ht="24.95" customHeight="1" x14ac:dyDescent="0.25">
      <c r="A10" s="298"/>
      <c r="B10" s="77">
        <f>Données!K18</f>
        <v>0</v>
      </c>
      <c r="C10" s="77">
        <f>Données!N18</f>
        <v>0</v>
      </c>
      <c r="D10" s="241">
        <f>Données!Q18</f>
        <v>0</v>
      </c>
      <c r="E10" s="76"/>
      <c r="F10" s="15" t="s">
        <v>3</v>
      </c>
      <c r="G10" s="15">
        <f>Données!B38</f>
        <v>0</v>
      </c>
      <c r="H10" s="15">
        <f>Données!C38</f>
        <v>0</v>
      </c>
      <c r="I10" s="15">
        <f>Données!D38</f>
        <v>0</v>
      </c>
      <c r="J10" s="15">
        <f>Données!E38</f>
        <v>0</v>
      </c>
      <c r="K10" s="15">
        <f>Données!F38</f>
        <v>0</v>
      </c>
      <c r="L10" s="15">
        <f>Données!G38</f>
        <v>0</v>
      </c>
      <c r="M10" s="15">
        <f>Données!H38</f>
        <v>0</v>
      </c>
      <c r="N10" s="15">
        <f>Données!I38</f>
        <v>0</v>
      </c>
      <c r="O10" s="15">
        <f>Données!J38</f>
        <v>0</v>
      </c>
      <c r="P10" s="22"/>
      <c r="Q10" s="23"/>
    </row>
    <row r="11" spans="1:26" ht="24.95" customHeight="1" x14ac:dyDescent="0.3">
      <c r="A11" s="298"/>
      <c r="B11" s="22"/>
      <c r="C11" s="22"/>
      <c r="D11" s="22"/>
      <c r="E11" s="22"/>
      <c r="F11" s="16" t="s">
        <v>4</v>
      </c>
      <c r="G11" s="41">
        <f>Données!B39</f>
        <v>0</v>
      </c>
      <c r="H11" s="41">
        <f>Données!C39</f>
        <v>0</v>
      </c>
      <c r="I11" s="41">
        <f>Données!D39</f>
        <v>0</v>
      </c>
      <c r="J11" s="41">
        <f>Données!E39</f>
        <v>0</v>
      </c>
      <c r="K11" s="41">
        <f>Données!F39</f>
        <v>0</v>
      </c>
      <c r="L11" s="41">
        <f>Données!G39</f>
        <v>0</v>
      </c>
      <c r="M11" s="41">
        <f>Données!H39</f>
        <v>0</v>
      </c>
      <c r="N11" s="41">
        <f>Données!I39</f>
        <v>0</v>
      </c>
      <c r="O11" s="41">
        <f>Données!J39</f>
        <v>0</v>
      </c>
      <c r="P11" s="22"/>
      <c r="Q11" s="23"/>
      <c r="R11" s="42">
        <f>SMALL($G$11:$O$11,1)</f>
        <v>0</v>
      </c>
      <c r="S11" s="42">
        <f>SMALL($G$11:$O$11,2)</f>
        <v>0</v>
      </c>
      <c r="T11" s="42">
        <f>SMALL($G$11:$O$11,3)</f>
        <v>0</v>
      </c>
      <c r="U11" s="42">
        <f>SMALL($G$11:$O$11,4)</f>
        <v>0</v>
      </c>
      <c r="V11" s="42">
        <f>SMALL($G$11:$O$11,5)</f>
        <v>0</v>
      </c>
      <c r="W11" s="42">
        <f>SMALL($G$11:$O$11,6)</f>
        <v>0</v>
      </c>
      <c r="X11" s="42">
        <f>SMALL($G$11:$O$11,7)</f>
        <v>0</v>
      </c>
      <c r="Y11" s="42">
        <f>SMALL($G$11:$O$11,8)</f>
        <v>0</v>
      </c>
      <c r="Z11" s="42">
        <f>SMALL($G$11:$O$11,9)</f>
        <v>0</v>
      </c>
    </row>
    <row r="12" spans="1:26" ht="24.95" customHeight="1" thickBot="1" x14ac:dyDescent="0.35">
      <c r="A12" s="21"/>
      <c r="B12" s="23"/>
      <c r="C12" s="295" t="s">
        <v>5</v>
      </c>
      <c r="D12" s="296"/>
      <c r="E12" s="295" t="s">
        <v>70</v>
      </c>
      <c r="F12" s="296"/>
      <c r="G12" s="44"/>
      <c r="H12" s="44"/>
      <c r="I12" s="44"/>
      <c r="J12" s="44"/>
      <c r="K12" s="44"/>
      <c r="L12" s="44"/>
      <c r="M12" s="44"/>
      <c r="N12" s="44"/>
      <c r="O12" s="19"/>
      <c r="P12" s="43" t="s">
        <v>6</v>
      </c>
      <c r="Q12" s="23"/>
      <c r="R12" s="42"/>
      <c r="S12" s="42"/>
      <c r="T12" s="42"/>
      <c r="U12" s="42"/>
      <c r="V12" s="42"/>
      <c r="W12" s="42"/>
      <c r="X12" s="42"/>
      <c r="Y12" s="42"/>
      <c r="Z12" s="42"/>
    </row>
    <row r="13" spans="1:26" ht="39.950000000000003" customHeight="1" x14ac:dyDescent="0.25">
      <c r="A13" s="321" t="s">
        <v>7</v>
      </c>
      <c r="B13" s="113">
        <f>G3</f>
        <v>0</v>
      </c>
      <c r="C13" s="89">
        <f>B7</f>
        <v>0</v>
      </c>
      <c r="D13" s="101">
        <f>C7</f>
        <v>0</v>
      </c>
      <c r="E13" s="331">
        <f>'Coups rendus'!G5</f>
        <v>0</v>
      </c>
      <c r="F13" s="332"/>
      <c r="G13" s="45" t="str">
        <f t="shared" ref="G13:O13" si="0">IF($E$13=0,"",IF($E$13&gt;=1,IF(G11=$R$11,"/",IF($E$13&gt;=2,IF(G11=$S$11,"/",IF($E$13&gt;=3,IF(G11=$T$11,"/",IF($E$13&gt;=4,IF(G11=$U$11,"/",IF($E$13&gt;=5,IF(G11=$V$11,"/",IF($E$13&gt;=6,IF(G11=$W$11,"/",IF($E$13&gt;=7,IF(G11=$X$11,"/",IF($E$13&gt;=8,IF(G11=$Y$11,"/",IF($E$13&gt;=9,IF(G11=$Z$11,"/",""),"")),"")),"")),"")),"")),"")),"")),"")),""))</f>
        <v/>
      </c>
      <c r="H13" s="45" t="str">
        <f t="shared" si="0"/>
        <v/>
      </c>
      <c r="I13" s="45" t="str">
        <f t="shared" si="0"/>
        <v/>
      </c>
      <c r="J13" s="45" t="str">
        <f t="shared" si="0"/>
        <v/>
      </c>
      <c r="K13" s="45" t="str">
        <f t="shared" si="0"/>
        <v/>
      </c>
      <c r="L13" s="45" t="str">
        <f t="shared" si="0"/>
        <v/>
      </c>
      <c r="M13" s="45" t="str">
        <f t="shared" si="0"/>
        <v/>
      </c>
      <c r="N13" s="45" t="str">
        <f t="shared" si="0"/>
        <v/>
      </c>
      <c r="O13" s="45" t="str">
        <f t="shared" si="0"/>
        <v/>
      </c>
      <c r="P13" s="46"/>
      <c r="Q13" s="23"/>
    </row>
    <row r="14" spans="1:26" ht="39.950000000000003" hidden="1" customHeight="1" x14ac:dyDescent="0.3">
      <c r="A14" s="321"/>
      <c r="B14" s="114"/>
      <c r="C14" s="90"/>
      <c r="D14" s="102"/>
      <c r="E14" s="47"/>
      <c r="F14" s="48"/>
      <c r="G14" s="48">
        <f t="shared" ref="G14:O14" si="1">G11</f>
        <v>0</v>
      </c>
      <c r="H14" s="48">
        <f t="shared" si="1"/>
        <v>0</v>
      </c>
      <c r="I14" s="48">
        <f t="shared" si="1"/>
        <v>0</v>
      </c>
      <c r="J14" s="48">
        <f t="shared" si="1"/>
        <v>0</v>
      </c>
      <c r="K14" s="48">
        <f t="shared" si="1"/>
        <v>0</v>
      </c>
      <c r="L14" s="48">
        <f t="shared" si="1"/>
        <v>0</v>
      </c>
      <c r="M14" s="48">
        <f t="shared" si="1"/>
        <v>0</v>
      </c>
      <c r="N14" s="48">
        <f t="shared" si="1"/>
        <v>0</v>
      </c>
      <c r="O14" s="48">
        <f t="shared" si="1"/>
        <v>0</v>
      </c>
      <c r="P14" s="49"/>
      <c r="Q14" s="23"/>
      <c r="R14" s="42">
        <f>SMALL($G$14:$O$14,1)</f>
        <v>0</v>
      </c>
      <c r="S14" s="42">
        <f>SMALL($G$14:$O$14,2)</f>
        <v>0</v>
      </c>
      <c r="T14" s="42">
        <f>SMALL($G$14:$O$14,3)</f>
        <v>0</v>
      </c>
      <c r="U14" s="42">
        <f>SMALL($G$14:$O$14,4)</f>
        <v>0</v>
      </c>
      <c r="V14" s="42">
        <f>SMALL($G$14:$O$14,5)</f>
        <v>0</v>
      </c>
      <c r="W14" s="42">
        <f>SMALL($G$14:$O$14,6)</f>
        <v>0</v>
      </c>
      <c r="X14" s="42">
        <f>SMALL($G$14:$O$14,7)</f>
        <v>0</v>
      </c>
      <c r="Y14" s="42">
        <f>SMALL($G$14:$O$14,8)</f>
        <v>0</v>
      </c>
      <c r="Z14" s="42">
        <f>SMALL($G$14:$O$14,9)</f>
        <v>0</v>
      </c>
    </row>
    <row r="15" spans="1:26" ht="39.950000000000003" customHeight="1" thickBot="1" x14ac:dyDescent="0.3">
      <c r="A15" s="321"/>
      <c r="B15" s="115">
        <f>G3</f>
        <v>0</v>
      </c>
      <c r="C15" s="91">
        <f>B8</f>
        <v>0</v>
      </c>
      <c r="D15" s="103">
        <f>C8</f>
        <v>0</v>
      </c>
      <c r="E15" s="333">
        <f>'Coups rendus'!G6</f>
        <v>0</v>
      </c>
      <c r="F15" s="334"/>
      <c r="G15" s="50" t="str">
        <f t="shared" ref="G15:O15" si="2">IF($E$15=0,"",IF($E$15&gt;=1,IF(G14=$R$14,"/",IF($E$15&gt;=2,IF(G14=$S$14,"/",IF($E$15&gt;=3,IF(G14=$T$14,"/",IF($E$15&gt;=4,IF(G14=$U$14,"/",IF($E$15&gt;=5,IF(G14=$V$14,"/",IF($E$15&gt;=6,IF(G14=$W$14,"/",IF($E$15&gt;=7,IF(G14=$X$14,"/",IF($E$15&gt;=8,IF(G14=$Y$14,"/",IF($E$15&gt;=9,IF(G14=$Z$14,"/",""),"")),"")),"")),"")),"")),"")),"")),"")),""))</f>
        <v/>
      </c>
      <c r="H15" s="50" t="str">
        <f t="shared" si="2"/>
        <v/>
      </c>
      <c r="I15" s="50" t="str">
        <f t="shared" si="2"/>
        <v/>
      </c>
      <c r="J15" s="50" t="str">
        <f t="shared" si="2"/>
        <v/>
      </c>
      <c r="K15" s="50" t="str">
        <f t="shared" si="2"/>
        <v/>
      </c>
      <c r="L15" s="50" t="str">
        <f t="shared" si="2"/>
        <v/>
      </c>
      <c r="M15" s="50" t="str">
        <f t="shared" si="2"/>
        <v/>
      </c>
      <c r="N15" s="50" t="str">
        <f t="shared" si="2"/>
        <v/>
      </c>
      <c r="O15" s="50" t="str">
        <f t="shared" si="2"/>
        <v/>
      </c>
      <c r="P15" s="51"/>
      <c r="Q15" s="23"/>
    </row>
    <row r="16" spans="1:26" ht="39.950000000000003" hidden="1" customHeight="1" thickTop="1" thickBot="1" x14ac:dyDescent="0.35">
      <c r="A16" s="321"/>
      <c r="B16" s="116"/>
      <c r="C16" s="92"/>
      <c r="D16" s="104"/>
      <c r="E16" s="52"/>
      <c r="F16" s="53"/>
      <c r="G16" s="53">
        <f t="shared" ref="G16:O16" si="3">G11</f>
        <v>0</v>
      </c>
      <c r="H16" s="53">
        <f t="shared" si="3"/>
        <v>0</v>
      </c>
      <c r="I16" s="53">
        <f t="shared" si="3"/>
        <v>0</v>
      </c>
      <c r="J16" s="53">
        <f t="shared" si="3"/>
        <v>0</v>
      </c>
      <c r="K16" s="53">
        <f t="shared" si="3"/>
        <v>0</v>
      </c>
      <c r="L16" s="53">
        <f t="shared" si="3"/>
        <v>0</v>
      </c>
      <c r="M16" s="53">
        <f t="shared" si="3"/>
        <v>0</v>
      </c>
      <c r="N16" s="53">
        <f t="shared" si="3"/>
        <v>0</v>
      </c>
      <c r="O16" s="53">
        <f t="shared" si="3"/>
        <v>0</v>
      </c>
      <c r="P16" s="54"/>
      <c r="Q16" s="23"/>
      <c r="R16" s="42">
        <f>SMALL($G$16:$O$16,1)</f>
        <v>0</v>
      </c>
      <c r="S16" s="42">
        <f>SMALL($G$16:$O$16,2)</f>
        <v>0</v>
      </c>
      <c r="T16" s="42">
        <f>SMALL($G$16:$O$16,3)</f>
        <v>0</v>
      </c>
      <c r="U16" s="42">
        <f>SMALL($G$16:$O$16,4)</f>
        <v>0</v>
      </c>
      <c r="V16" s="42">
        <f>SMALL($G$16:$O$16,5)</f>
        <v>0</v>
      </c>
      <c r="W16" s="42">
        <f>SMALL($G$16:$O$16,6)</f>
        <v>0</v>
      </c>
      <c r="X16" s="42">
        <f>SMALL($G$16:$O$16,7)</f>
        <v>0</v>
      </c>
      <c r="Y16" s="42">
        <f>SMALL($G$16:$O$16,8)</f>
        <v>0</v>
      </c>
      <c r="Z16" s="42">
        <f>SMALL($G$16:$O$16,9)</f>
        <v>0</v>
      </c>
    </row>
    <row r="17" spans="1:30" ht="39.950000000000003" customHeight="1" thickTop="1" x14ac:dyDescent="0.25">
      <c r="A17" s="321"/>
      <c r="B17" s="117">
        <f>M3</f>
        <v>0</v>
      </c>
      <c r="C17" s="93">
        <f>B9</f>
        <v>0</v>
      </c>
      <c r="D17" s="105">
        <f>C9</f>
        <v>0</v>
      </c>
      <c r="E17" s="335">
        <f>'Coups rendus'!M5</f>
        <v>0</v>
      </c>
      <c r="F17" s="336"/>
      <c r="G17" s="55" t="str">
        <f t="shared" ref="G17:O17" si="4">IF($E$17=0,"",IF($E$17&gt;=1,IF(G16=$R$16,"/",IF($E$17&gt;=2,IF(G16=$S$16,"/",IF($E$17&gt;=3,IF(G16=$T$16,"/",IF($E$17&gt;=4,IF(G16=$U$16,"/",IF($E$17&gt;=5,IF(G16=$V$16,"/",IF($E$17&gt;=6,IF(G16=$W$16,"/",IF($E$17&gt;=7,IF(G16=$X$16,"/",IF($E$17&gt;=8,IF(G16=$Y$16,"/",IF($E$17&gt;=9,IF(G16=$Z$16,"/",""),"")),"")),"")),"")),"")),"")),"")),"")),""))</f>
        <v/>
      </c>
      <c r="H17" s="55" t="str">
        <f t="shared" si="4"/>
        <v/>
      </c>
      <c r="I17" s="55" t="str">
        <f t="shared" si="4"/>
        <v/>
      </c>
      <c r="J17" s="55" t="str">
        <f t="shared" si="4"/>
        <v/>
      </c>
      <c r="K17" s="55" t="str">
        <f t="shared" si="4"/>
        <v/>
      </c>
      <c r="L17" s="55" t="str">
        <f t="shared" si="4"/>
        <v/>
      </c>
      <c r="M17" s="55" t="str">
        <f t="shared" si="4"/>
        <v/>
      </c>
      <c r="N17" s="55" t="str">
        <f t="shared" si="4"/>
        <v/>
      </c>
      <c r="O17" s="55" t="str">
        <f t="shared" si="4"/>
        <v/>
      </c>
      <c r="P17" s="56"/>
      <c r="Q17" s="68"/>
      <c r="AC17" s="57"/>
    </row>
    <row r="18" spans="1:30" ht="39.950000000000003" hidden="1" customHeight="1" x14ac:dyDescent="0.3">
      <c r="A18" s="321"/>
      <c r="B18" s="114"/>
      <c r="C18" s="90"/>
      <c r="D18" s="102"/>
      <c r="E18" s="47"/>
      <c r="F18" s="48"/>
      <c r="G18" s="48">
        <f t="shared" ref="G18:O18" si="5">G11</f>
        <v>0</v>
      </c>
      <c r="H18" s="48">
        <f t="shared" si="5"/>
        <v>0</v>
      </c>
      <c r="I18" s="48">
        <f t="shared" si="5"/>
        <v>0</v>
      </c>
      <c r="J18" s="48">
        <f t="shared" si="5"/>
        <v>0</v>
      </c>
      <c r="K18" s="48">
        <f t="shared" si="5"/>
        <v>0</v>
      </c>
      <c r="L18" s="48">
        <f t="shared" si="5"/>
        <v>0</v>
      </c>
      <c r="M18" s="48">
        <f t="shared" si="5"/>
        <v>0</v>
      </c>
      <c r="N18" s="48">
        <f t="shared" si="5"/>
        <v>0</v>
      </c>
      <c r="O18" s="48">
        <f t="shared" si="5"/>
        <v>0</v>
      </c>
      <c r="P18" s="49"/>
      <c r="Q18" s="68"/>
      <c r="R18" s="42">
        <f>SMALL($G$18:$O$18,1)</f>
        <v>0</v>
      </c>
      <c r="S18" s="42">
        <f>SMALL($G$18:$O$18,2)</f>
        <v>0</v>
      </c>
      <c r="T18" s="42">
        <f>SMALL($G$18:$O$18,3)</f>
        <v>0</v>
      </c>
      <c r="U18" s="42">
        <f>SMALL($G$18:$O$18,4)</f>
        <v>0</v>
      </c>
      <c r="V18" s="42">
        <f>SMALL($G$18:$O$18,5)</f>
        <v>0</v>
      </c>
      <c r="W18" s="42">
        <f>SMALL($G$18:$O$18,6)</f>
        <v>0</v>
      </c>
      <c r="X18" s="42">
        <f>SMALL($G$18:$O$18,7)</f>
        <v>0</v>
      </c>
      <c r="Y18" s="42">
        <f>SMALL($G$18:$O$18,8)</f>
        <v>0</v>
      </c>
      <c r="Z18" s="42">
        <f>SMALL($G$18:$O$18,9)</f>
        <v>0</v>
      </c>
    </row>
    <row r="19" spans="1:30" ht="39.950000000000003" customHeight="1" thickBot="1" x14ac:dyDescent="0.3">
      <c r="A19" s="321"/>
      <c r="B19" s="118">
        <f>M3</f>
        <v>0</v>
      </c>
      <c r="C19" s="94">
        <f>B10</f>
        <v>0</v>
      </c>
      <c r="D19" s="106">
        <f>C10</f>
        <v>0</v>
      </c>
      <c r="E19" s="337">
        <f>'Coups rendus'!M6</f>
        <v>0</v>
      </c>
      <c r="F19" s="296"/>
      <c r="G19" s="58" t="str">
        <f t="shared" ref="G19:O19" si="6">IF($E$19=0,"",IF($E$19&gt;=1,IF(G18=$R$18,"/",IF($E$19&gt;=2,IF(G18=$S$18,"/",IF($E$19&gt;=3,IF(G18=$T$18,"/",IF($E$19&gt;=4,IF(G18=$U$18,"/",IF($E$19&gt;=5,IF(G18=$V$18,"/",IF($E$19&gt;=6,IF(G18=$W$18,"/",IF($E$19&gt;=7,IF(G18=$X$18,"/",IF($E$19&gt;=8,IF(G18=$Y$18,"/",IF($E$19&gt;=9,IF(G18=$Z$18,"/",""),"")),"")),"")),"")),"")),"")),"")),"")),""))</f>
        <v/>
      </c>
      <c r="H19" s="58" t="str">
        <f t="shared" si="6"/>
        <v/>
      </c>
      <c r="I19" s="58" t="str">
        <f t="shared" si="6"/>
        <v/>
      </c>
      <c r="J19" s="58" t="str">
        <f t="shared" si="6"/>
        <v/>
      </c>
      <c r="K19" s="58" t="str">
        <f t="shared" si="6"/>
        <v/>
      </c>
      <c r="L19" s="58" t="str">
        <f t="shared" si="6"/>
        <v/>
      </c>
      <c r="M19" s="58" t="str">
        <f t="shared" si="6"/>
        <v/>
      </c>
      <c r="N19" s="58" t="str">
        <f t="shared" si="6"/>
        <v/>
      </c>
      <c r="O19" s="58" t="str">
        <f t="shared" si="6"/>
        <v/>
      </c>
      <c r="P19" s="59"/>
      <c r="Q19" s="68"/>
      <c r="AD19" s="88"/>
    </row>
    <row r="20" spans="1:30" ht="24.95" customHeight="1" x14ac:dyDescent="0.25">
      <c r="A20" s="21"/>
      <c r="B20" s="22"/>
      <c r="C20" s="22"/>
      <c r="D20" s="22"/>
      <c r="E20" s="22"/>
      <c r="F20" s="60"/>
      <c r="G20" s="25"/>
      <c r="H20" s="25"/>
      <c r="I20" s="25"/>
      <c r="J20" s="25"/>
      <c r="K20" s="25"/>
      <c r="L20" s="25"/>
      <c r="M20" s="25"/>
      <c r="N20" s="25"/>
      <c r="O20" s="25"/>
      <c r="P20" s="61"/>
      <c r="Q20" s="23"/>
    </row>
    <row r="21" spans="1:30" ht="24.95" customHeight="1" x14ac:dyDescent="0.25">
      <c r="A21" s="21"/>
      <c r="B21" s="22"/>
      <c r="C21" s="22"/>
      <c r="D21" s="22"/>
      <c r="E21" s="22"/>
      <c r="F21" s="38" t="s">
        <v>1</v>
      </c>
      <c r="G21" s="39">
        <f>Données!K35</f>
        <v>10</v>
      </c>
      <c r="H21" s="39">
        <f>Données!L35</f>
        <v>11</v>
      </c>
      <c r="I21" s="39">
        <f>Données!M35</f>
        <v>12</v>
      </c>
      <c r="J21" s="39">
        <f>Données!N35</f>
        <v>13</v>
      </c>
      <c r="K21" s="39">
        <f>Données!O35</f>
        <v>14</v>
      </c>
      <c r="L21" s="39">
        <f>Données!P35</f>
        <v>15</v>
      </c>
      <c r="M21" s="39">
        <f>Données!Q35</f>
        <v>16</v>
      </c>
      <c r="N21" s="39">
        <f>Données!R35</f>
        <v>17</v>
      </c>
      <c r="O21" s="39">
        <f>Données!S35</f>
        <v>18</v>
      </c>
      <c r="P21" s="21"/>
      <c r="Q21" s="23"/>
    </row>
    <row r="22" spans="1:30" ht="24.95" customHeight="1" x14ac:dyDescent="0.25">
      <c r="A22" s="21"/>
      <c r="B22" s="22"/>
      <c r="C22" s="22"/>
      <c r="D22" s="22"/>
      <c r="E22" s="22"/>
      <c r="F22" s="40" t="s">
        <v>42</v>
      </c>
      <c r="G22" s="17">
        <f>Données!K36</f>
        <v>0</v>
      </c>
      <c r="H22" s="17">
        <f>Données!L36</f>
        <v>0</v>
      </c>
      <c r="I22" s="17">
        <f>Données!M36</f>
        <v>0</v>
      </c>
      <c r="J22" s="17">
        <f>Données!N36</f>
        <v>0</v>
      </c>
      <c r="K22" s="17">
        <f>Données!O36</f>
        <v>0</v>
      </c>
      <c r="L22" s="17">
        <f>Données!P36</f>
        <v>0</v>
      </c>
      <c r="M22" s="17">
        <f>Données!Q36</f>
        <v>0</v>
      </c>
      <c r="N22" s="17">
        <f>Données!R36</f>
        <v>0</v>
      </c>
      <c r="O22" s="17">
        <f>Données!S36</f>
        <v>0</v>
      </c>
      <c r="P22" s="21"/>
      <c r="Q22" s="23"/>
    </row>
    <row r="23" spans="1:30" ht="24.95" customHeight="1" x14ac:dyDescent="0.25">
      <c r="A23" s="21"/>
      <c r="B23" s="22"/>
      <c r="C23" s="22"/>
      <c r="D23" s="22"/>
      <c r="E23" s="22"/>
      <c r="F23" s="14" t="s">
        <v>2</v>
      </c>
      <c r="G23" s="14">
        <f>Données!K37</f>
        <v>0</v>
      </c>
      <c r="H23" s="14">
        <f>Données!L37</f>
        <v>0</v>
      </c>
      <c r="I23" s="14">
        <f>Données!M37</f>
        <v>0</v>
      </c>
      <c r="J23" s="14">
        <f>Données!N37</f>
        <v>0</v>
      </c>
      <c r="K23" s="14">
        <f>Données!O37</f>
        <v>0</v>
      </c>
      <c r="L23" s="14">
        <f>Données!P37</f>
        <v>0</v>
      </c>
      <c r="M23" s="14">
        <f>Données!Q37</f>
        <v>0</v>
      </c>
      <c r="N23" s="14">
        <f>Données!R37</f>
        <v>0</v>
      </c>
      <c r="O23" s="14">
        <f>Données!S37</f>
        <v>0</v>
      </c>
      <c r="P23" s="21"/>
      <c r="Q23" s="23"/>
    </row>
    <row r="24" spans="1:30" ht="24.95" customHeight="1" x14ac:dyDescent="0.25">
      <c r="A24" s="21"/>
      <c r="B24" s="22"/>
      <c r="C24" s="22"/>
      <c r="D24" s="22"/>
      <c r="E24" s="22"/>
      <c r="F24" s="15" t="s">
        <v>3</v>
      </c>
      <c r="G24" s="15">
        <f>Données!K38</f>
        <v>0</v>
      </c>
      <c r="H24" s="15">
        <f>Données!L38</f>
        <v>0</v>
      </c>
      <c r="I24" s="15">
        <f>Données!M38</f>
        <v>0</v>
      </c>
      <c r="J24" s="15">
        <f>Données!N38</f>
        <v>0</v>
      </c>
      <c r="K24" s="15">
        <f>Données!O38</f>
        <v>0</v>
      </c>
      <c r="L24" s="15">
        <f>Données!P38</f>
        <v>0</v>
      </c>
      <c r="M24" s="15">
        <f>Données!Q38</f>
        <v>0</v>
      </c>
      <c r="N24" s="15">
        <f>Données!R38</f>
        <v>0</v>
      </c>
      <c r="O24" s="15">
        <f>Données!S38</f>
        <v>0</v>
      </c>
      <c r="P24" s="21"/>
      <c r="Q24" s="23"/>
    </row>
    <row r="25" spans="1:30" ht="24.95" customHeight="1" x14ac:dyDescent="0.3">
      <c r="A25" s="21"/>
      <c r="B25" s="22"/>
      <c r="C25" s="22"/>
      <c r="D25" s="22"/>
      <c r="E25" s="22"/>
      <c r="F25" s="16" t="s">
        <v>4</v>
      </c>
      <c r="G25" s="41">
        <f>Données!K39</f>
        <v>0</v>
      </c>
      <c r="H25" s="41">
        <f>Données!L39</f>
        <v>0</v>
      </c>
      <c r="I25" s="41">
        <f>Données!M39</f>
        <v>0</v>
      </c>
      <c r="J25" s="41">
        <f>Données!N39</f>
        <v>0</v>
      </c>
      <c r="K25" s="41">
        <f>Données!O39</f>
        <v>0</v>
      </c>
      <c r="L25" s="41">
        <f>Données!P39</f>
        <v>0</v>
      </c>
      <c r="M25" s="41">
        <f>Données!Q39</f>
        <v>0</v>
      </c>
      <c r="N25" s="41">
        <f>Données!R39</f>
        <v>0</v>
      </c>
      <c r="O25" s="41">
        <f>Données!S39</f>
        <v>0</v>
      </c>
      <c r="P25" s="24"/>
      <c r="Q25" s="23"/>
      <c r="R25" s="42">
        <f>SMALL($G$25:$O$25,1)</f>
        <v>0</v>
      </c>
      <c r="S25" s="42">
        <f>SMALL($G$25:$O$25,2)</f>
        <v>0</v>
      </c>
      <c r="T25" s="42">
        <f>SMALL($G$25:$O$25,3)</f>
        <v>0</v>
      </c>
      <c r="U25" s="42">
        <f>SMALL($G$25:$O$25,4)</f>
        <v>0</v>
      </c>
      <c r="V25" s="42">
        <f>SMALL($G$25:$O$25,5)</f>
        <v>0</v>
      </c>
      <c r="W25" s="42">
        <f>SMALL($G$25:$O$25,6)</f>
        <v>0</v>
      </c>
      <c r="X25" s="42">
        <f>SMALL($G$25:$O$25,7)</f>
        <v>0</v>
      </c>
      <c r="Y25" s="42">
        <f>SMALL($G$25:$O$25,8)</f>
        <v>0</v>
      </c>
      <c r="Z25" s="42">
        <f>SMALL($G$25:$O$25,9)</f>
        <v>0</v>
      </c>
    </row>
    <row r="26" spans="1:30" ht="24.95" customHeight="1" thickBot="1" x14ac:dyDescent="0.35">
      <c r="A26" s="21"/>
      <c r="B26" s="23"/>
      <c r="C26" s="43" t="s">
        <v>5</v>
      </c>
      <c r="D26" s="80"/>
      <c r="E26" s="295" t="s">
        <v>70</v>
      </c>
      <c r="F26" s="322"/>
      <c r="G26" s="44"/>
      <c r="H26" s="44"/>
      <c r="I26" s="44"/>
      <c r="J26" s="44"/>
      <c r="K26" s="44"/>
      <c r="L26" s="44"/>
      <c r="M26" s="44"/>
      <c r="N26" s="44"/>
      <c r="O26" s="19"/>
      <c r="P26" s="43" t="s">
        <v>6</v>
      </c>
      <c r="Q26" s="23"/>
      <c r="R26" s="42"/>
      <c r="S26" s="42"/>
      <c r="T26" s="42"/>
      <c r="U26" s="42"/>
      <c r="V26" s="42"/>
      <c r="W26" s="42"/>
      <c r="X26" s="42"/>
      <c r="Y26" s="42"/>
      <c r="Z26" s="42"/>
    </row>
    <row r="27" spans="1:30" ht="39.950000000000003" customHeight="1" thickBot="1" x14ac:dyDescent="0.3">
      <c r="A27" s="321" t="s">
        <v>8</v>
      </c>
      <c r="B27" s="125">
        <f>G3</f>
        <v>0</v>
      </c>
      <c r="C27" s="135">
        <f>B7</f>
        <v>0</v>
      </c>
      <c r="D27" s="145">
        <f>C7</f>
        <v>0</v>
      </c>
      <c r="E27" s="323">
        <f>'Coups rendus'!G21</f>
        <v>0</v>
      </c>
      <c r="F27" s="324"/>
      <c r="G27" s="62" t="str">
        <f t="shared" ref="G27:O27" si="7">IF($E$27=0,"",IF($E$27&gt;=1,IF(G25=$R$25,"/",IF($E$27&gt;=2,IF(G25=$S$25,"/",IF($E$27&gt;=3,IF(G25=$T$25,"/",IF($E$27&gt;=4,IF(G25=$U$25,"/",IF($E$27&gt;=5,IF(G25=$V$25,"/",IF($E$27&gt;=6,IF(G25=$W$25,"/",IF($E$27&gt;=7,IF(G25=$X$25,"/",IF($E$27&gt;=8,IF(G25=$Y$25,"/",IF($E$27&gt;=9,IF(G25=$Z$25,"/",""),"")),"")),"")),"")),"")),"")),"")),"")),""))</f>
        <v/>
      </c>
      <c r="H27" s="62" t="str">
        <f t="shared" si="7"/>
        <v/>
      </c>
      <c r="I27" s="62" t="str">
        <f t="shared" si="7"/>
        <v/>
      </c>
      <c r="J27" s="62" t="str">
        <f t="shared" si="7"/>
        <v/>
      </c>
      <c r="K27" s="62" t="str">
        <f t="shared" si="7"/>
        <v/>
      </c>
      <c r="L27" s="62" t="str">
        <f t="shared" si="7"/>
        <v/>
      </c>
      <c r="M27" s="62" t="str">
        <f t="shared" si="7"/>
        <v/>
      </c>
      <c r="N27" s="62" t="str">
        <f t="shared" si="7"/>
        <v/>
      </c>
      <c r="O27" s="62" t="str">
        <f t="shared" si="7"/>
        <v/>
      </c>
      <c r="P27" s="63"/>
      <c r="Q27" s="23"/>
    </row>
    <row r="28" spans="1:30" ht="39.950000000000003" hidden="1" customHeight="1" thickTop="1" thickBot="1" x14ac:dyDescent="0.35">
      <c r="A28" s="321"/>
      <c r="B28" s="116"/>
      <c r="C28" s="92"/>
      <c r="D28" s="104"/>
      <c r="E28" s="52"/>
      <c r="F28" s="53"/>
      <c r="G28" s="53">
        <f>G25</f>
        <v>0</v>
      </c>
      <c r="H28" s="53">
        <f t="shared" ref="H28:O28" si="8">H25</f>
        <v>0</v>
      </c>
      <c r="I28" s="53">
        <f t="shared" si="8"/>
        <v>0</v>
      </c>
      <c r="J28" s="53">
        <f t="shared" si="8"/>
        <v>0</v>
      </c>
      <c r="K28" s="53">
        <f t="shared" si="8"/>
        <v>0</v>
      </c>
      <c r="L28" s="53">
        <f t="shared" si="8"/>
        <v>0</v>
      </c>
      <c r="M28" s="53">
        <f t="shared" si="8"/>
        <v>0</v>
      </c>
      <c r="N28" s="53">
        <f t="shared" si="8"/>
        <v>0</v>
      </c>
      <c r="O28" s="53">
        <f t="shared" si="8"/>
        <v>0</v>
      </c>
      <c r="P28" s="64"/>
      <c r="Q28" s="23"/>
      <c r="R28" s="42">
        <f>SMALL($G$28:$O$28,1)</f>
        <v>0</v>
      </c>
      <c r="S28" s="42">
        <f>SMALL($G$28:$O$28,2)</f>
        <v>0</v>
      </c>
      <c r="T28" s="42">
        <f>SMALL($G$28:$O$28,3)</f>
        <v>0</v>
      </c>
      <c r="U28" s="42">
        <f>SMALL($G$28:$O$28,4)</f>
        <v>0</v>
      </c>
      <c r="V28" s="42">
        <f>SMALL($G$28:$O$28,5)</f>
        <v>0</v>
      </c>
      <c r="W28" s="42">
        <f>SMALL($G$28:$O$28,6)</f>
        <v>0</v>
      </c>
      <c r="X28" s="42">
        <f>SMALL($G$28:$O$28,7)</f>
        <v>0</v>
      </c>
      <c r="Y28" s="42">
        <f>SMALL($G$28:$O$28,8)</f>
        <v>0</v>
      </c>
      <c r="Z28" s="42">
        <f>SMALL($G$28:$O$28,9)</f>
        <v>0</v>
      </c>
    </row>
    <row r="29" spans="1:30" ht="39.950000000000003" customHeight="1" thickTop="1" thickBot="1" x14ac:dyDescent="0.3">
      <c r="A29" s="321"/>
      <c r="B29" s="126">
        <f>M3</f>
        <v>0</v>
      </c>
      <c r="C29" s="136">
        <f>B9</f>
        <v>0</v>
      </c>
      <c r="D29" s="146">
        <f>C9</f>
        <v>0</v>
      </c>
      <c r="E29" s="325">
        <f>'Coups rendus'!M21</f>
        <v>0</v>
      </c>
      <c r="F29" s="326"/>
      <c r="G29" s="69" t="str">
        <f t="shared" ref="G29:O29" si="9">IF($E$29=0,"",IF($E$29&gt;=1,IF(G28=$R$28,"/",IF($E$29&gt;=2,IF(G28=$S$28,"/",IF($E$29&gt;=3,IF(G28=$T$28,"/",IF($E$29&gt;=4,IF(G28=$U$28,"/",IF($E$29&gt;=5,IF(G28=$V$28,"/",IF($E$29&gt;=6,IF(G28=$W$28,"/",IF($E$29&gt;=7,IF(G28=$X$28,"/",IF($E$29&gt;=8,IF(G28=$Y$28,"/",IF($E$29&gt;=9,IF(G28=$Z$28,"/",""),"")),"")),"")),"")),"")),"")),"")),"")),""))</f>
        <v/>
      </c>
      <c r="H29" s="69" t="str">
        <f t="shared" si="9"/>
        <v/>
      </c>
      <c r="I29" s="69" t="str">
        <f t="shared" si="9"/>
        <v/>
      </c>
      <c r="J29" s="69" t="str">
        <f t="shared" si="9"/>
        <v/>
      </c>
      <c r="K29" s="69" t="str">
        <f t="shared" si="9"/>
        <v/>
      </c>
      <c r="L29" s="69" t="str">
        <f t="shared" si="9"/>
        <v/>
      </c>
      <c r="M29" s="69" t="str">
        <f t="shared" si="9"/>
        <v/>
      </c>
      <c r="N29" s="69" t="str">
        <f t="shared" si="9"/>
        <v/>
      </c>
      <c r="O29" s="69" t="str">
        <f t="shared" si="9"/>
        <v/>
      </c>
      <c r="P29" s="70"/>
      <c r="Q29" s="23"/>
    </row>
    <row r="30" spans="1:30" ht="39.950000000000003" hidden="1" customHeight="1" x14ac:dyDescent="0.3">
      <c r="A30" s="321"/>
      <c r="B30" s="127"/>
      <c r="C30" s="137"/>
      <c r="D30" s="147"/>
      <c r="E30" s="71"/>
      <c r="F30" s="72"/>
      <c r="G30" s="72">
        <f>G25</f>
        <v>0</v>
      </c>
      <c r="H30" s="72">
        <f t="shared" ref="H30:O30" si="10">H25</f>
        <v>0</v>
      </c>
      <c r="I30" s="72">
        <f t="shared" si="10"/>
        <v>0</v>
      </c>
      <c r="J30" s="72">
        <f t="shared" si="10"/>
        <v>0</v>
      </c>
      <c r="K30" s="72">
        <f t="shared" si="10"/>
        <v>0</v>
      </c>
      <c r="L30" s="72">
        <f t="shared" si="10"/>
        <v>0</v>
      </c>
      <c r="M30" s="72">
        <f t="shared" si="10"/>
        <v>0</v>
      </c>
      <c r="N30" s="72">
        <f t="shared" si="10"/>
        <v>0</v>
      </c>
      <c r="O30" s="72">
        <f t="shared" si="10"/>
        <v>0</v>
      </c>
      <c r="P30" s="73"/>
      <c r="Q30" s="23"/>
      <c r="R30" s="42">
        <f>SMALL($G$30:$O$30,1)</f>
        <v>0</v>
      </c>
      <c r="S30" s="42">
        <f>SMALL($G$30:$O$30,2)</f>
        <v>0</v>
      </c>
      <c r="T30" s="42">
        <f>SMALL($G$30:$O$30,3)</f>
        <v>0</v>
      </c>
      <c r="U30" s="42">
        <f>SMALL($G$30:$O$30,4)</f>
        <v>0</v>
      </c>
      <c r="V30" s="42">
        <f>SMALL($G$30:$O$30,5)</f>
        <v>0</v>
      </c>
      <c r="W30" s="42">
        <f>SMALL($G$30:$O$30,6)</f>
        <v>0</v>
      </c>
      <c r="X30" s="42">
        <f>SMALL($G$30:$O$30,7)</f>
        <v>0</v>
      </c>
      <c r="Y30" s="42">
        <f>SMALL($G$30:$O$30,8)</f>
        <v>0</v>
      </c>
      <c r="Z30" s="42">
        <f>SMALL($G$30:$O$30,9)</f>
        <v>0</v>
      </c>
    </row>
    <row r="31" spans="1:30" ht="39.950000000000003" customHeight="1" thickTop="1" thickBot="1" x14ac:dyDescent="0.3">
      <c r="A31" s="321"/>
      <c r="B31" s="128">
        <f>G3</f>
        <v>0</v>
      </c>
      <c r="C31" s="138">
        <f>B8</f>
        <v>0</v>
      </c>
      <c r="D31" s="148">
        <f>C8</f>
        <v>0</v>
      </c>
      <c r="E31" s="327">
        <f>'Coups rendus'!G22</f>
        <v>0</v>
      </c>
      <c r="F31" s="328"/>
      <c r="G31" s="74" t="str">
        <f t="shared" ref="G31:O31" si="11">IF($E$31=0,"",IF($E$31&gt;=1,IF(G30=$R$30,"/",IF($E$31&gt;=2,IF(G30=$S$30,"/",IF($E$31&gt;=3,IF(G30=$T$30,"/",IF($E$31&gt;=4,IF(G30=$U$30,"/",IF($E$31&gt;=5,IF(G30=$V$30,"/",IF($E$31&gt;=6,IF(G30=$W$30,"/",IF($E$31&gt;=7,IF(G30=$X$30,"/",IF($E$31&gt;=8,IF(G30=$Y$30,"/",IF($E$31&gt;=9,IF(G30=$Z$30,"/",""),"")),"")),"")),"")),"")),"")),"")),"")),""))</f>
        <v/>
      </c>
      <c r="H31" s="74" t="str">
        <f t="shared" si="11"/>
        <v/>
      </c>
      <c r="I31" s="74" t="str">
        <f t="shared" si="11"/>
        <v/>
      </c>
      <c r="J31" s="74" t="str">
        <f t="shared" si="11"/>
        <v/>
      </c>
      <c r="K31" s="74" t="str">
        <f t="shared" si="11"/>
        <v/>
      </c>
      <c r="L31" s="74" t="str">
        <f t="shared" si="11"/>
        <v/>
      </c>
      <c r="M31" s="74" t="str">
        <f t="shared" si="11"/>
        <v/>
      </c>
      <c r="N31" s="74" t="str">
        <f t="shared" si="11"/>
        <v/>
      </c>
      <c r="O31" s="74" t="str">
        <f t="shared" si="11"/>
        <v/>
      </c>
      <c r="P31" s="75"/>
      <c r="Q31" s="23"/>
    </row>
    <row r="32" spans="1:30" ht="39.950000000000003" hidden="1" customHeight="1" thickTop="1" thickBot="1" x14ac:dyDescent="0.35">
      <c r="A32" s="321"/>
      <c r="B32" s="116"/>
      <c r="C32" s="92"/>
      <c r="D32" s="104"/>
      <c r="E32" s="52"/>
      <c r="F32" s="53"/>
      <c r="G32" s="53">
        <f>G25</f>
        <v>0</v>
      </c>
      <c r="H32" s="53">
        <f t="shared" ref="H32:O32" si="12">H25</f>
        <v>0</v>
      </c>
      <c r="I32" s="53">
        <f t="shared" si="12"/>
        <v>0</v>
      </c>
      <c r="J32" s="53">
        <f t="shared" si="12"/>
        <v>0</v>
      </c>
      <c r="K32" s="53">
        <f t="shared" si="12"/>
        <v>0</v>
      </c>
      <c r="L32" s="53">
        <f t="shared" si="12"/>
        <v>0</v>
      </c>
      <c r="M32" s="53">
        <f t="shared" si="12"/>
        <v>0</v>
      </c>
      <c r="N32" s="53">
        <f t="shared" si="12"/>
        <v>0</v>
      </c>
      <c r="O32" s="53">
        <f t="shared" si="12"/>
        <v>0</v>
      </c>
      <c r="P32" s="64"/>
      <c r="Q32" s="23"/>
      <c r="R32" s="42">
        <f>SMALL($G$32:$O$32,1)</f>
        <v>0</v>
      </c>
      <c r="S32" s="42">
        <f>SMALL($G$32:$O$32,2)</f>
        <v>0</v>
      </c>
      <c r="T32" s="42">
        <f>SMALL($G$32:$O$32,3)</f>
        <v>0</v>
      </c>
      <c r="U32" s="42">
        <f>SMALL($G$32:$O$32,4)</f>
        <v>0</v>
      </c>
      <c r="V32" s="42">
        <f>SMALL($G$32:$O$32,5)</f>
        <v>0</v>
      </c>
      <c r="W32" s="42">
        <f>SMALL($G$32:$O$32,6)</f>
        <v>0</v>
      </c>
      <c r="X32" s="42">
        <f>SMALL($G$32:$O$32,7)</f>
        <v>0</v>
      </c>
      <c r="Y32" s="42">
        <f>SMALL($G$32:$O$32,8)</f>
        <v>0</v>
      </c>
      <c r="Z32" s="42">
        <f>SMALL($G$32:$O$32,9)</f>
        <v>0</v>
      </c>
    </row>
    <row r="33" spans="1:17" ht="39.950000000000003" customHeight="1" thickTop="1" thickBot="1" x14ac:dyDescent="0.3">
      <c r="A33" s="321"/>
      <c r="B33" s="129">
        <f>M3</f>
        <v>0</v>
      </c>
      <c r="C33" s="139">
        <f>B10</f>
        <v>0</v>
      </c>
      <c r="D33" s="149">
        <f>C10</f>
        <v>0</v>
      </c>
      <c r="E33" s="329">
        <f>'Coups rendus'!M22</f>
        <v>0</v>
      </c>
      <c r="F33" s="330"/>
      <c r="G33" s="65" t="str">
        <f t="shared" ref="G33:O33" si="13">IF($E$33=0,"",IF($E$33&gt;=1,IF(G32=$R$32,"/",IF($E$33&gt;=2,IF(G32=$S$32,"/",IF($E$33&gt;=3,IF(G32=$T$32,"/",IF($E$33&gt;=4,IF(G32=$U$32,"/",IF($E$33&gt;=5,IF(G32=$V$32,"/",IF($E$33&gt;=6,IF(G32=$W$32,"/",IF($E$33&gt;=7,IF(G32=$X$32,"/",IF($E$33&gt;=8,IF(G32=$Y$32,"/",IF($E$33&gt;=9,IF(G32=$Z$32,"/",""),"")),"")),"")),"")),"")),"")),"")),"")),""))</f>
        <v/>
      </c>
      <c r="H33" s="65" t="str">
        <f t="shared" si="13"/>
        <v/>
      </c>
      <c r="I33" s="65" t="str">
        <f t="shared" si="13"/>
        <v/>
      </c>
      <c r="J33" s="65" t="str">
        <f t="shared" si="13"/>
        <v/>
      </c>
      <c r="K33" s="65" t="str">
        <f t="shared" si="13"/>
        <v/>
      </c>
      <c r="L33" s="65" t="str">
        <f t="shared" si="13"/>
        <v/>
      </c>
      <c r="M33" s="65" t="str">
        <f t="shared" si="13"/>
        <v/>
      </c>
      <c r="N33" s="65" t="str">
        <f t="shared" si="13"/>
        <v/>
      </c>
      <c r="O33" s="65" t="str">
        <f t="shared" si="13"/>
        <v/>
      </c>
      <c r="P33" s="66"/>
      <c r="Q33" s="23"/>
    </row>
    <row r="34" spans="1:17" x14ac:dyDescent="0.25">
      <c r="A34" s="21"/>
      <c r="B34" s="22"/>
      <c r="C34" s="22"/>
      <c r="D34" s="87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3"/>
    </row>
    <row r="35" spans="1:17" ht="18" x14ac:dyDescent="0.25">
      <c r="A35" s="21"/>
      <c r="B35" s="22"/>
      <c r="C35" s="310" t="str">
        <f>Données!C29</f>
        <v>On place la balle sur le fairway.</v>
      </c>
      <c r="D35" s="311"/>
      <c r="E35" s="312"/>
      <c r="F35" s="312"/>
      <c r="G35" s="312"/>
      <c r="H35" s="312"/>
      <c r="I35" s="312"/>
      <c r="J35" s="312"/>
      <c r="K35" s="312"/>
      <c r="L35" s="312"/>
      <c r="M35" s="312"/>
      <c r="N35" s="312"/>
      <c r="O35" s="313"/>
      <c r="P35" s="21"/>
      <c r="Q35" s="23"/>
    </row>
    <row r="36" spans="1:17" ht="18" x14ac:dyDescent="0.25">
      <c r="A36" s="21"/>
      <c r="B36" s="22"/>
      <c r="C36" s="314" t="str">
        <f>Données!C30</f>
        <v xml:space="preserve"> </v>
      </c>
      <c r="D36" s="315"/>
      <c r="E36" s="305"/>
      <c r="F36" s="305"/>
      <c r="G36" s="305"/>
      <c r="H36" s="305"/>
      <c r="I36" s="305"/>
      <c r="J36" s="305"/>
      <c r="K36" s="305"/>
      <c r="L36" s="305"/>
      <c r="M36" s="305"/>
      <c r="N36" s="305"/>
      <c r="O36" s="316"/>
      <c r="P36" s="67"/>
      <c r="Q36" s="23"/>
    </row>
    <row r="37" spans="1:17" ht="18" x14ac:dyDescent="0.25">
      <c r="A37" s="21"/>
      <c r="B37" s="22"/>
      <c r="C37" s="314" t="str">
        <f>Données!C31</f>
        <v xml:space="preserve"> </v>
      </c>
      <c r="D37" s="315"/>
      <c r="E37" s="305"/>
      <c r="F37" s="305"/>
      <c r="G37" s="305"/>
      <c r="H37" s="305"/>
      <c r="I37" s="305"/>
      <c r="J37" s="305"/>
      <c r="K37" s="305"/>
      <c r="L37" s="305"/>
      <c r="M37" s="305"/>
      <c r="N37" s="305"/>
      <c r="O37" s="316"/>
      <c r="P37" s="67"/>
      <c r="Q37" s="23"/>
    </row>
    <row r="38" spans="1:17" ht="18" x14ac:dyDescent="0.25">
      <c r="A38" s="21"/>
      <c r="B38" s="22"/>
      <c r="C38" s="317" t="str">
        <f>Données!C32</f>
        <v xml:space="preserve"> </v>
      </c>
      <c r="D38" s="318"/>
      <c r="E38" s="319"/>
      <c r="F38" s="319"/>
      <c r="G38" s="319"/>
      <c r="H38" s="319"/>
      <c r="I38" s="319"/>
      <c r="J38" s="319"/>
      <c r="K38" s="319"/>
      <c r="L38" s="319"/>
      <c r="M38" s="319"/>
      <c r="N38" s="319"/>
      <c r="O38" s="320"/>
      <c r="P38" s="67"/>
      <c r="Q38" s="23"/>
    </row>
    <row r="39" spans="1:17" x14ac:dyDescent="0.25">
      <c r="A39" s="24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6"/>
    </row>
  </sheetData>
  <sheetProtection algorithmName="SHA-512" hashValue="ORD6MNDaZRvDpwxmj/exxIGDnaBKyHBpMfr2qubwv5VnAL/vEiRjJh3giWBvP3ZoMMY/ikkPemYlDBrWwLa16w==" saltValue="d4XSDyZKFb2MsSsirG2/xQ==" spinCount="100000" sheet="1" objects="1" scenarios="1" selectLockedCells="1" selectUnlockedCells="1"/>
  <mergeCells count="25">
    <mergeCell ref="C35:O35"/>
    <mergeCell ref="C36:O36"/>
    <mergeCell ref="C37:O37"/>
    <mergeCell ref="C38:O38"/>
    <mergeCell ref="A13:A19"/>
    <mergeCell ref="A27:A33"/>
    <mergeCell ref="E26:F26"/>
    <mergeCell ref="E27:F27"/>
    <mergeCell ref="E29:F29"/>
    <mergeCell ref="E31:F31"/>
    <mergeCell ref="E33:F33"/>
    <mergeCell ref="E13:F13"/>
    <mergeCell ref="E15:F15"/>
    <mergeCell ref="E17:F17"/>
    <mergeCell ref="E19:F19"/>
    <mergeCell ref="A1:Q1"/>
    <mergeCell ref="M3:P3"/>
    <mergeCell ref="G3:J3"/>
    <mergeCell ref="K3:L3"/>
    <mergeCell ref="B3:F3"/>
    <mergeCell ref="E12:F12"/>
    <mergeCell ref="C12:D12"/>
    <mergeCell ref="A6:A11"/>
    <mergeCell ref="F5:I5"/>
    <mergeCell ref="J5:O5"/>
  </mergeCells>
  <pageMargins left="0.25" right="0.25" top="0.75" bottom="0.75" header="0.3" footer="0.3"/>
  <pageSetup paperSize="9" scale="5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9"/>
  <sheetViews>
    <sheetView showGridLines="0" zoomScaleNormal="100" workbookViewId="0">
      <selection activeCell="D10" sqref="D10"/>
    </sheetView>
  </sheetViews>
  <sheetFormatPr baseColWidth="10" defaultRowHeight="15" x14ac:dyDescent="0.25"/>
  <cols>
    <col min="1" max="1" width="6.7109375" style="20" customWidth="1"/>
    <col min="2" max="2" width="22.5703125" style="20" customWidth="1"/>
    <col min="3" max="3" width="24.7109375" style="20" customWidth="1"/>
    <col min="4" max="4" width="22.7109375" style="20" customWidth="1"/>
    <col min="5" max="5" width="3.7109375" style="20" customWidth="1"/>
    <col min="6" max="15" width="9.7109375" style="20" customWidth="1"/>
    <col min="16" max="16" width="12.5703125" style="20" customWidth="1"/>
    <col min="17" max="17" width="4" style="20" customWidth="1"/>
    <col min="18" max="26" width="11.42578125" style="20" hidden="1" customWidth="1"/>
    <col min="27" max="16384" width="11.42578125" style="20"/>
  </cols>
  <sheetData>
    <row r="1" spans="1:26" ht="36" customHeight="1" x14ac:dyDescent="0.5">
      <c r="A1" s="301" t="s">
        <v>0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3"/>
    </row>
    <row r="2" spans="1:26" ht="13.5" customHeight="1" x14ac:dyDescent="0.25">
      <c r="A2" s="180"/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2"/>
    </row>
    <row r="3" spans="1:26" s="31" customFormat="1" ht="29.25" customHeight="1" x14ac:dyDescent="0.25">
      <c r="A3" s="30"/>
      <c r="B3" s="308" t="str">
        <f>Données!L12</f>
        <v>2 janvier 1900</v>
      </c>
      <c r="C3" s="309"/>
      <c r="D3" s="309"/>
      <c r="E3" s="309"/>
      <c r="F3" s="309"/>
      <c r="G3" s="304">
        <f>Données!C14</f>
        <v>0</v>
      </c>
      <c r="H3" s="305"/>
      <c r="I3" s="305"/>
      <c r="J3" s="305"/>
      <c r="K3" s="306" t="s">
        <v>9</v>
      </c>
      <c r="L3" s="307"/>
      <c r="M3" s="304">
        <f>Données!K14</f>
        <v>0</v>
      </c>
      <c r="N3" s="305"/>
      <c r="O3" s="305"/>
      <c r="P3" s="305"/>
      <c r="Q3" s="182"/>
    </row>
    <row r="4" spans="1:26" ht="18.75" customHeight="1" x14ac:dyDescent="0.25">
      <c r="A4" s="32"/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33"/>
    </row>
    <row r="5" spans="1:26" ht="39.950000000000003" customHeight="1" x14ac:dyDescent="0.25">
      <c r="A5" s="34"/>
      <c r="B5" s="181"/>
      <c r="C5" s="181"/>
      <c r="D5" s="181"/>
      <c r="E5" s="181"/>
      <c r="F5" s="299" t="s">
        <v>44</v>
      </c>
      <c r="G5" s="299"/>
      <c r="H5" s="299"/>
      <c r="I5" s="299"/>
      <c r="J5" s="300">
        <f>Données!J2</f>
        <v>0</v>
      </c>
      <c r="K5" s="300"/>
      <c r="L5" s="300"/>
      <c r="M5" s="300"/>
      <c r="N5" s="300"/>
      <c r="O5" s="300"/>
      <c r="P5" s="181"/>
      <c r="Q5" s="35"/>
    </row>
    <row r="6" spans="1:26" ht="16.5" customHeight="1" x14ac:dyDescent="0.25">
      <c r="A6" s="297" t="s">
        <v>52</v>
      </c>
      <c r="B6" s="22"/>
      <c r="C6" s="22"/>
      <c r="D6" s="22"/>
      <c r="E6" s="22"/>
      <c r="F6" s="22"/>
      <c r="G6" s="22"/>
      <c r="H6" s="22"/>
      <c r="I6" s="36"/>
      <c r="J6" s="181"/>
      <c r="K6" s="181"/>
      <c r="L6" s="181"/>
      <c r="M6" s="181"/>
      <c r="N6" s="22"/>
      <c r="O6" s="22"/>
      <c r="P6" s="22"/>
      <c r="Q6" s="23"/>
    </row>
    <row r="7" spans="1:26" ht="24.95" customHeight="1" x14ac:dyDescent="0.25">
      <c r="A7" s="297"/>
      <c r="B7" s="77">
        <f>Données!C19</f>
        <v>0</v>
      </c>
      <c r="C7" s="77">
        <f>Données!F19</f>
        <v>0</v>
      </c>
      <c r="D7" s="241">
        <f>Données!I19</f>
        <v>0</v>
      </c>
      <c r="E7" s="37"/>
      <c r="F7" s="38" t="s">
        <v>1</v>
      </c>
      <c r="G7" s="39">
        <f>Données!B41</f>
        <v>1</v>
      </c>
      <c r="H7" s="39">
        <f>Données!C41</f>
        <v>2</v>
      </c>
      <c r="I7" s="39">
        <f>Données!D41</f>
        <v>3</v>
      </c>
      <c r="J7" s="39">
        <f>Données!E41</f>
        <v>4</v>
      </c>
      <c r="K7" s="39">
        <f>Données!F41</f>
        <v>5</v>
      </c>
      <c r="L7" s="39">
        <f>Données!G41</f>
        <v>6</v>
      </c>
      <c r="M7" s="39">
        <f>Données!H41</f>
        <v>7</v>
      </c>
      <c r="N7" s="39">
        <f>Données!I41</f>
        <v>8</v>
      </c>
      <c r="O7" s="39">
        <f>Données!J41</f>
        <v>9</v>
      </c>
      <c r="P7" s="22"/>
      <c r="Q7" s="23"/>
    </row>
    <row r="8" spans="1:26" ht="24.95" customHeight="1" thickBot="1" x14ac:dyDescent="0.3">
      <c r="A8" s="297"/>
      <c r="B8" s="78">
        <f>Données!C20</f>
        <v>0</v>
      </c>
      <c r="C8" s="78">
        <f>Données!F20</f>
        <v>0</v>
      </c>
      <c r="D8" s="242">
        <f>Données!I20</f>
        <v>0</v>
      </c>
      <c r="E8" s="37"/>
      <c r="F8" s="40" t="s">
        <v>42</v>
      </c>
      <c r="G8" s="17">
        <f>Données!B42</f>
        <v>0</v>
      </c>
      <c r="H8" s="17">
        <f>Données!C42</f>
        <v>0</v>
      </c>
      <c r="I8" s="17">
        <f>Données!D42</f>
        <v>0</v>
      </c>
      <c r="J8" s="17">
        <f>Données!E42</f>
        <v>0</v>
      </c>
      <c r="K8" s="17">
        <f>Données!F42</f>
        <v>0</v>
      </c>
      <c r="L8" s="17">
        <f>Données!G42</f>
        <v>0</v>
      </c>
      <c r="M8" s="17">
        <f>Données!H42</f>
        <v>0</v>
      </c>
      <c r="N8" s="17">
        <f>Données!I42</f>
        <v>0</v>
      </c>
      <c r="O8" s="17">
        <f>Données!J42</f>
        <v>0</v>
      </c>
      <c r="P8" s="22"/>
      <c r="Q8" s="23"/>
    </row>
    <row r="9" spans="1:26" ht="24.95" customHeight="1" thickTop="1" x14ac:dyDescent="0.25">
      <c r="A9" s="297"/>
      <c r="B9" s="79">
        <f>Données!K19</f>
        <v>0</v>
      </c>
      <c r="C9" s="79">
        <f>Données!N19</f>
        <v>0</v>
      </c>
      <c r="D9" s="243">
        <f>Données!Q19</f>
        <v>0</v>
      </c>
      <c r="E9" s="37"/>
      <c r="F9" s="14" t="s">
        <v>2</v>
      </c>
      <c r="G9" s="14">
        <f>Données!B43</f>
        <v>0</v>
      </c>
      <c r="H9" s="14">
        <f>Données!C43</f>
        <v>0</v>
      </c>
      <c r="I9" s="14">
        <f>Données!D43</f>
        <v>0</v>
      </c>
      <c r="J9" s="14">
        <f>Données!E43</f>
        <v>0</v>
      </c>
      <c r="K9" s="14">
        <f>Données!F43</f>
        <v>0</v>
      </c>
      <c r="L9" s="14">
        <f>Données!G43</f>
        <v>0</v>
      </c>
      <c r="M9" s="14">
        <f>Données!H43</f>
        <v>0</v>
      </c>
      <c r="N9" s="14">
        <f>Données!I43</f>
        <v>0</v>
      </c>
      <c r="O9" s="14">
        <f>Données!J43</f>
        <v>0</v>
      </c>
      <c r="P9" s="22"/>
      <c r="Q9" s="23"/>
    </row>
    <row r="10" spans="1:26" ht="24.95" customHeight="1" x14ac:dyDescent="0.25">
      <c r="A10" s="297"/>
      <c r="B10" s="77">
        <f>Données!K20</f>
        <v>0</v>
      </c>
      <c r="C10" s="77">
        <f>Données!N20</f>
        <v>0</v>
      </c>
      <c r="D10" s="241">
        <f>Données!Q20</f>
        <v>0</v>
      </c>
      <c r="E10" s="37"/>
      <c r="F10" s="15" t="s">
        <v>3</v>
      </c>
      <c r="G10" s="15">
        <f>Données!B44</f>
        <v>0</v>
      </c>
      <c r="H10" s="15">
        <f>Données!C44</f>
        <v>0</v>
      </c>
      <c r="I10" s="15">
        <f>Données!D44</f>
        <v>0</v>
      </c>
      <c r="J10" s="15">
        <f>Données!E44</f>
        <v>0</v>
      </c>
      <c r="K10" s="15">
        <f>Données!F44</f>
        <v>0</v>
      </c>
      <c r="L10" s="15">
        <f>Données!G44</f>
        <v>0</v>
      </c>
      <c r="M10" s="15">
        <f>Données!H44</f>
        <v>0</v>
      </c>
      <c r="N10" s="15">
        <f>Données!I44</f>
        <v>0</v>
      </c>
      <c r="O10" s="15">
        <f>Données!J44</f>
        <v>0</v>
      </c>
      <c r="P10" s="22"/>
      <c r="Q10" s="23"/>
    </row>
    <row r="11" spans="1:26" ht="24.95" customHeight="1" x14ac:dyDescent="0.3">
      <c r="A11" s="297"/>
      <c r="B11" s="22"/>
      <c r="C11" s="22"/>
      <c r="D11" s="22"/>
      <c r="E11" s="22"/>
      <c r="F11" s="16" t="s">
        <v>4</v>
      </c>
      <c r="G11" s="41">
        <f>Données!B45</f>
        <v>0</v>
      </c>
      <c r="H11" s="41">
        <f>Données!C45</f>
        <v>0</v>
      </c>
      <c r="I11" s="41">
        <f>Données!D45</f>
        <v>0</v>
      </c>
      <c r="J11" s="41">
        <f>Données!E45</f>
        <v>0</v>
      </c>
      <c r="K11" s="41">
        <f>Données!F45</f>
        <v>0</v>
      </c>
      <c r="L11" s="41">
        <f>Données!G45</f>
        <v>0</v>
      </c>
      <c r="M11" s="41">
        <f>Données!H45</f>
        <v>0</v>
      </c>
      <c r="N11" s="41">
        <f>Données!I45</f>
        <v>0</v>
      </c>
      <c r="O11" s="41">
        <f>Données!J45</f>
        <v>0</v>
      </c>
      <c r="P11" s="22"/>
      <c r="Q11" s="23"/>
      <c r="R11" s="42">
        <f>SMALL($G$11:$O$11,1)</f>
        <v>0</v>
      </c>
      <c r="S11" s="42">
        <f>SMALL($G$11:$O$11,2)</f>
        <v>0</v>
      </c>
      <c r="T11" s="42">
        <f>SMALL($G$11:$O$11,3)</f>
        <v>0</v>
      </c>
      <c r="U11" s="42">
        <f>SMALL($G$11:$O$11,4)</f>
        <v>0</v>
      </c>
      <c r="V11" s="42">
        <f>SMALL($G$11:$O$11,5)</f>
        <v>0</v>
      </c>
      <c r="W11" s="42">
        <f>SMALL($G$11:$O$11,6)</f>
        <v>0</v>
      </c>
      <c r="X11" s="42">
        <f>SMALL($G$11:$O$11,7)</f>
        <v>0</v>
      </c>
      <c r="Y11" s="42">
        <f>SMALL($G$11:$O$11,8)</f>
        <v>0</v>
      </c>
      <c r="Z11" s="42">
        <f>SMALL($G$11:$O$11,9)</f>
        <v>0</v>
      </c>
    </row>
    <row r="12" spans="1:26" ht="24.95" customHeight="1" thickBot="1" x14ac:dyDescent="0.35">
      <c r="A12" s="21"/>
      <c r="B12" s="23"/>
      <c r="C12" s="295" t="s">
        <v>5</v>
      </c>
      <c r="D12" s="296"/>
      <c r="E12" s="295" t="s">
        <v>70</v>
      </c>
      <c r="F12" s="296"/>
      <c r="G12" s="44"/>
      <c r="H12" s="44"/>
      <c r="I12" s="44"/>
      <c r="J12" s="44"/>
      <c r="K12" s="44"/>
      <c r="L12" s="44"/>
      <c r="M12" s="44"/>
      <c r="N12" s="44"/>
      <c r="O12" s="19"/>
      <c r="P12" s="43" t="s">
        <v>6</v>
      </c>
      <c r="Q12" s="23"/>
      <c r="R12" s="42"/>
      <c r="S12" s="42"/>
      <c r="T12" s="42"/>
      <c r="U12" s="42"/>
      <c r="V12" s="42"/>
      <c r="W12" s="42"/>
      <c r="X12" s="42"/>
      <c r="Y12" s="42"/>
      <c r="Z12" s="42"/>
    </row>
    <row r="13" spans="1:26" ht="39.950000000000003" customHeight="1" x14ac:dyDescent="0.25">
      <c r="A13" s="321" t="s">
        <v>7</v>
      </c>
      <c r="B13" s="119">
        <f>G3</f>
        <v>0</v>
      </c>
      <c r="C13" s="95">
        <f>B7</f>
        <v>0</v>
      </c>
      <c r="D13" s="107">
        <f>C7</f>
        <v>0</v>
      </c>
      <c r="E13" s="331">
        <f>'Coups rendus'!G8</f>
        <v>0</v>
      </c>
      <c r="F13" s="332"/>
      <c r="G13" s="45" t="str">
        <f t="shared" ref="G13:O13" si="0">IF($E$13=0,"",IF($E$13&gt;=1,IF(G11=$R$11,"/",IF($E$13&gt;=2,IF(G11=$S$11,"/",IF($E$13&gt;=3,IF(G11=$T$11,"/",IF($E$13&gt;=4,IF(G11=$U$11,"/",IF($E$13&gt;=5,IF(G11=$V$11,"/",IF($E$13&gt;=6,IF(G11=$W$11,"/",IF($E$13&gt;=7,IF(G11=$X$11,"/",IF($E$13&gt;=8,IF(G11=$Y$11,"/",IF($E$13&gt;=9,IF(G11=$Z$11,"/",""),"")),"")),"")),"")),"")),"")),"")),"")),""))</f>
        <v/>
      </c>
      <c r="H13" s="45" t="str">
        <f t="shared" si="0"/>
        <v/>
      </c>
      <c r="I13" s="45" t="str">
        <f t="shared" si="0"/>
        <v/>
      </c>
      <c r="J13" s="45" t="str">
        <f t="shared" si="0"/>
        <v/>
      </c>
      <c r="K13" s="45" t="str">
        <f t="shared" si="0"/>
        <v/>
      </c>
      <c r="L13" s="45" t="str">
        <f t="shared" si="0"/>
        <v/>
      </c>
      <c r="M13" s="45" t="str">
        <f t="shared" si="0"/>
        <v/>
      </c>
      <c r="N13" s="45" t="str">
        <f t="shared" si="0"/>
        <v/>
      </c>
      <c r="O13" s="45" t="str">
        <f t="shared" si="0"/>
        <v/>
      </c>
      <c r="P13" s="46"/>
      <c r="Q13" s="23"/>
    </row>
    <row r="14" spans="1:26" ht="39.950000000000003" hidden="1" customHeight="1" x14ac:dyDescent="0.3">
      <c r="A14" s="321"/>
      <c r="B14" s="120"/>
      <c r="C14" s="96"/>
      <c r="D14" s="108"/>
      <c r="E14" s="47"/>
      <c r="F14" s="48"/>
      <c r="G14" s="48">
        <f t="shared" ref="G14:O14" si="1">G11</f>
        <v>0</v>
      </c>
      <c r="H14" s="48">
        <f t="shared" si="1"/>
        <v>0</v>
      </c>
      <c r="I14" s="48">
        <f t="shared" si="1"/>
        <v>0</v>
      </c>
      <c r="J14" s="48">
        <f t="shared" si="1"/>
        <v>0</v>
      </c>
      <c r="K14" s="48">
        <f t="shared" si="1"/>
        <v>0</v>
      </c>
      <c r="L14" s="48">
        <f t="shared" si="1"/>
        <v>0</v>
      </c>
      <c r="M14" s="48">
        <f t="shared" si="1"/>
        <v>0</v>
      </c>
      <c r="N14" s="48">
        <f t="shared" si="1"/>
        <v>0</v>
      </c>
      <c r="O14" s="48">
        <f t="shared" si="1"/>
        <v>0</v>
      </c>
      <c r="P14" s="49"/>
      <c r="Q14" s="23"/>
      <c r="R14" s="42">
        <f>SMALL($G$14:$O$14,1)</f>
        <v>0</v>
      </c>
      <c r="S14" s="42">
        <f>SMALL($G$14:$O$14,2)</f>
        <v>0</v>
      </c>
      <c r="T14" s="42">
        <f>SMALL($G$14:$O$14,3)</f>
        <v>0</v>
      </c>
      <c r="U14" s="42">
        <f>SMALL($G$14:$O$14,4)</f>
        <v>0</v>
      </c>
      <c r="V14" s="42">
        <f>SMALL($G$14:$O$14,5)</f>
        <v>0</v>
      </c>
      <c r="W14" s="42">
        <f>SMALL($G$14:$O$14,6)</f>
        <v>0</v>
      </c>
      <c r="X14" s="42">
        <f>SMALL($G$14:$O$14,7)</f>
        <v>0</v>
      </c>
      <c r="Y14" s="42">
        <f>SMALL($G$14:$O$14,8)</f>
        <v>0</v>
      </c>
      <c r="Z14" s="42">
        <f>SMALL($G$14:$O$14,9)</f>
        <v>0</v>
      </c>
    </row>
    <row r="15" spans="1:26" ht="39.950000000000003" customHeight="1" thickBot="1" x14ac:dyDescent="0.3">
      <c r="A15" s="321"/>
      <c r="B15" s="121">
        <f>G3</f>
        <v>0</v>
      </c>
      <c r="C15" s="97">
        <f>B8</f>
        <v>0</v>
      </c>
      <c r="D15" s="109">
        <f>C8</f>
        <v>0</v>
      </c>
      <c r="E15" s="333">
        <f>'Coups rendus'!G9</f>
        <v>0</v>
      </c>
      <c r="F15" s="334"/>
      <c r="G15" s="50" t="str">
        <f t="shared" ref="G15:O15" si="2">IF($E$15=0,"",IF($E$15&gt;=1,IF(G14=$R$14,"/",IF($E$15&gt;=2,IF(G14=$S$14,"/",IF($E$15&gt;=3,IF(G14=$T$14,"/",IF($E$15&gt;=4,IF(G14=$U$14,"/",IF($E$15&gt;=5,IF(G14=$V$14,"/",IF($E$15&gt;=6,IF(G14=$W$14,"/",IF($E$15&gt;=7,IF(G14=$X$14,"/",IF($E$15&gt;=8,IF(G14=$Y$14,"/",IF($E$15&gt;=9,IF(G14=$Z$14,"/",""),"")),"")),"")),"")),"")),"")),"")),"")),""))</f>
        <v/>
      </c>
      <c r="H15" s="50" t="str">
        <f t="shared" si="2"/>
        <v/>
      </c>
      <c r="I15" s="50" t="str">
        <f t="shared" si="2"/>
        <v/>
      </c>
      <c r="J15" s="50" t="str">
        <f t="shared" si="2"/>
        <v/>
      </c>
      <c r="K15" s="50" t="str">
        <f t="shared" si="2"/>
        <v/>
      </c>
      <c r="L15" s="50" t="str">
        <f t="shared" si="2"/>
        <v/>
      </c>
      <c r="M15" s="50" t="str">
        <f t="shared" si="2"/>
        <v/>
      </c>
      <c r="N15" s="50" t="str">
        <f t="shared" si="2"/>
        <v/>
      </c>
      <c r="O15" s="50" t="str">
        <f t="shared" si="2"/>
        <v/>
      </c>
      <c r="P15" s="51"/>
      <c r="Q15" s="23"/>
    </row>
    <row r="16" spans="1:26" ht="39.950000000000003" hidden="1" customHeight="1" thickTop="1" thickBot="1" x14ac:dyDescent="0.35">
      <c r="A16" s="321"/>
      <c r="B16" s="122"/>
      <c r="C16" s="98"/>
      <c r="D16" s="110"/>
      <c r="E16" s="52"/>
      <c r="F16" s="53"/>
      <c r="G16" s="53">
        <f t="shared" ref="G16:O16" si="3">G11</f>
        <v>0</v>
      </c>
      <c r="H16" s="53">
        <f t="shared" si="3"/>
        <v>0</v>
      </c>
      <c r="I16" s="53">
        <f t="shared" si="3"/>
        <v>0</v>
      </c>
      <c r="J16" s="53">
        <f t="shared" si="3"/>
        <v>0</v>
      </c>
      <c r="K16" s="53">
        <f t="shared" si="3"/>
        <v>0</v>
      </c>
      <c r="L16" s="53">
        <f t="shared" si="3"/>
        <v>0</v>
      </c>
      <c r="M16" s="53">
        <f t="shared" si="3"/>
        <v>0</v>
      </c>
      <c r="N16" s="53">
        <f t="shared" si="3"/>
        <v>0</v>
      </c>
      <c r="O16" s="53">
        <f t="shared" si="3"/>
        <v>0</v>
      </c>
      <c r="P16" s="54"/>
      <c r="Q16" s="23"/>
      <c r="R16" s="42">
        <f>SMALL($G$16:$O$16,1)</f>
        <v>0</v>
      </c>
      <c r="S16" s="42">
        <f>SMALL($G$16:$O$16,2)</f>
        <v>0</v>
      </c>
      <c r="T16" s="42">
        <f>SMALL($G$16:$O$16,3)</f>
        <v>0</v>
      </c>
      <c r="U16" s="42">
        <f>SMALL($G$16:$O$16,4)</f>
        <v>0</v>
      </c>
      <c r="V16" s="42">
        <f>SMALL($G$16:$O$16,5)</f>
        <v>0</v>
      </c>
      <c r="W16" s="42">
        <f>SMALL($G$16:$O$16,6)</f>
        <v>0</v>
      </c>
      <c r="X16" s="42">
        <f>SMALL($G$16:$O$16,7)</f>
        <v>0</v>
      </c>
      <c r="Y16" s="42">
        <f>SMALL($G$16:$O$16,8)</f>
        <v>0</v>
      </c>
      <c r="Z16" s="42">
        <f>SMALL($G$16:$O$16,9)</f>
        <v>0</v>
      </c>
    </row>
    <row r="17" spans="1:30" ht="39.950000000000003" customHeight="1" thickTop="1" x14ac:dyDescent="0.25">
      <c r="A17" s="321"/>
      <c r="B17" s="123">
        <f>M3</f>
        <v>0</v>
      </c>
      <c r="C17" s="99">
        <f>B9</f>
        <v>0</v>
      </c>
      <c r="D17" s="111">
        <f>C9</f>
        <v>0</v>
      </c>
      <c r="E17" s="335">
        <f>'Coups rendus'!M8</f>
        <v>0</v>
      </c>
      <c r="F17" s="336"/>
      <c r="G17" s="55" t="str">
        <f t="shared" ref="G17:O17" si="4">IF($E$17=0,"",IF($E$17&gt;=1,IF(G16=$R$16,"/",IF($E$17&gt;=2,IF(G16=$S$16,"/",IF($E$17&gt;=3,IF(G16=$T$16,"/",IF($E$17&gt;=4,IF(G16=$U$16,"/",IF($E$17&gt;=5,IF(G16=$V$16,"/",IF($E$17&gt;=6,IF(G16=$W$16,"/",IF($E$17&gt;=7,IF(G16=$X$16,"/",IF($E$17&gt;=8,IF(G16=$Y$16,"/",IF($E$17&gt;=9,IF(G16=$Z$16,"/",""),"")),"")),"")),"")),"")),"")),"")),"")),""))</f>
        <v/>
      </c>
      <c r="H17" s="55" t="str">
        <f t="shared" si="4"/>
        <v/>
      </c>
      <c r="I17" s="55" t="str">
        <f t="shared" si="4"/>
        <v/>
      </c>
      <c r="J17" s="55" t="str">
        <f t="shared" si="4"/>
        <v/>
      </c>
      <c r="K17" s="55" t="str">
        <f t="shared" si="4"/>
        <v/>
      </c>
      <c r="L17" s="55" t="str">
        <f t="shared" si="4"/>
        <v/>
      </c>
      <c r="M17" s="55" t="str">
        <f t="shared" si="4"/>
        <v/>
      </c>
      <c r="N17" s="55" t="str">
        <f t="shared" si="4"/>
        <v/>
      </c>
      <c r="O17" s="55" t="str">
        <f t="shared" si="4"/>
        <v/>
      </c>
      <c r="P17" s="56"/>
      <c r="Q17" s="68"/>
      <c r="AC17" s="57"/>
    </row>
    <row r="18" spans="1:30" ht="39.950000000000003" hidden="1" customHeight="1" x14ac:dyDescent="0.3">
      <c r="A18" s="321"/>
      <c r="B18" s="120"/>
      <c r="C18" s="96"/>
      <c r="D18" s="108"/>
      <c r="E18" s="47"/>
      <c r="F18" s="48"/>
      <c r="G18" s="48">
        <f t="shared" ref="G18:O18" si="5">G11</f>
        <v>0</v>
      </c>
      <c r="H18" s="48">
        <f t="shared" si="5"/>
        <v>0</v>
      </c>
      <c r="I18" s="48">
        <f t="shared" si="5"/>
        <v>0</v>
      </c>
      <c r="J18" s="48">
        <f t="shared" si="5"/>
        <v>0</v>
      </c>
      <c r="K18" s="48">
        <f t="shared" si="5"/>
        <v>0</v>
      </c>
      <c r="L18" s="48">
        <f t="shared" si="5"/>
        <v>0</v>
      </c>
      <c r="M18" s="48">
        <f t="shared" si="5"/>
        <v>0</v>
      </c>
      <c r="N18" s="48">
        <f t="shared" si="5"/>
        <v>0</v>
      </c>
      <c r="O18" s="48">
        <f t="shared" si="5"/>
        <v>0</v>
      </c>
      <c r="P18" s="49"/>
      <c r="Q18" s="68"/>
      <c r="R18" s="42">
        <f>SMALL($G$18:$O$18,1)</f>
        <v>0</v>
      </c>
      <c r="S18" s="42">
        <f>SMALL($G$18:$O$18,2)</f>
        <v>0</v>
      </c>
      <c r="T18" s="42">
        <f>SMALL($G$18:$O$18,3)</f>
        <v>0</v>
      </c>
      <c r="U18" s="42">
        <f>SMALL($G$18:$O$18,4)</f>
        <v>0</v>
      </c>
      <c r="V18" s="42">
        <f>SMALL($G$18:$O$18,5)</f>
        <v>0</v>
      </c>
      <c r="W18" s="42">
        <f>SMALL($G$18:$O$18,6)</f>
        <v>0</v>
      </c>
      <c r="X18" s="42">
        <f>SMALL($G$18:$O$18,7)</f>
        <v>0</v>
      </c>
      <c r="Y18" s="42">
        <f>SMALL($G$18:$O$18,8)</f>
        <v>0</v>
      </c>
      <c r="Z18" s="42">
        <f>SMALL($G$18:$O$18,9)</f>
        <v>0</v>
      </c>
    </row>
    <row r="19" spans="1:30" ht="39.950000000000003" customHeight="1" thickBot="1" x14ac:dyDescent="0.3">
      <c r="A19" s="321"/>
      <c r="B19" s="124">
        <f>M3</f>
        <v>0</v>
      </c>
      <c r="C19" s="100">
        <f>B10</f>
        <v>0</v>
      </c>
      <c r="D19" s="112">
        <f>C10</f>
        <v>0</v>
      </c>
      <c r="E19" s="337">
        <f>'Coups rendus'!M9</f>
        <v>0</v>
      </c>
      <c r="F19" s="296"/>
      <c r="G19" s="58" t="str">
        <f t="shared" ref="G19:O19" si="6">IF($E$19=0,"",IF($E$19&gt;=1,IF(G18=$R$18,"/",IF($E$19&gt;=2,IF(G18=$S$18,"/",IF($E$19&gt;=3,IF(G18=$T$18,"/",IF($E$19&gt;=4,IF(G18=$U$18,"/",IF($E$19&gt;=5,IF(G18=$V$18,"/",IF($E$19&gt;=6,IF(G18=$W$18,"/",IF($E$19&gt;=7,IF(G18=$X$18,"/",IF($E$19&gt;=8,IF(G18=$Y$18,"/",IF($E$19&gt;=9,IF(G18=$Z$18,"/",""),"")),"")),"")),"")),"")),"")),"")),"")),""))</f>
        <v/>
      </c>
      <c r="H19" s="58" t="str">
        <f t="shared" si="6"/>
        <v/>
      </c>
      <c r="I19" s="58" t="str">
        <f t="shared" si="6"/>
        <v/>
      </c>
      <c r="J19" s="58" t="str">
        <f t="shared" si="6"/>
        <v/>
      </c>
      <c r="K19" s="58" t="str">
        <f t="shared" si="6"/>
        <v/>
      </c>
      <c r="L19" s="58" t="str">
        <f t="shared" si="6"/>
        <v/>
      </c>
      <c r="M19" s="58" t="str">
        <f t="shared" si="6"/>
        <v/>
      </c>
      <c r="N19" s="58" t="str">
        <f t="shared" si="6"/>
        <v/>
      </c>
      <c r="O19" s="58" t="str">
        <f t="shared" si="6"/>
        <v/>
      </c>
      <c r="P19" s="59"/>
      <c r="Q19" s="68"/>
      <c r="AD19" s="88"/>
    </row>
    <row r="20" spans="1:30" ht="24.95" customHeight="1" x14ac:dyDescent="0.25">
      <c r="A20" s="21"/>
      <c r="B20" s="22"/>
      <c r="C20" s="22"/>
      <c r="D20" s="22"/>
      <c r="E20" s="22"/>
      <c r="F20" s="60"/>
      <c r="G20" s="25"/>
      <c r="H20" s="25"/>
      <c r="I20" s="25"/>
      <c r="J20" s="25"/>
      <c r="K20" s="25"/>
      <c r="L20" s="25"/>
      <c r="M20" s="25"/>
      <c r="N20" s="25"/>
      <c r="O20" s="25"/>
      <c r="P20" s="61"/>
      <c r="Q20" s="23"/>
    </row>
    <row r="21" spans="1:30" ht="24.95" customHeight="1" x14ac:dyDescent="0.25">
      <c r="A21" s="21"/>
      <c r="B21" s="22"/>
      <c r="C21" s="22"/>
      <c r="D21" s="22"/>
      <c r="E21" s="22"/>
      <c r="F21" s="38" t="s">
        <v>1</v>
      </c>
      <c r="G21" s="39">
        <f>Données!K41</f>
        <v>10</v>
      </c>
      <c r="H21" s="39">
        <f>Données!L41</f>
        <v>11</v>
      </c>
      <c r="I21" s="39">
        <f>Données!M41</f>
        <v>12</v>
      </c>
      <c r="J21" s="39">
        <f>Données!N41</f>
        <v>13</v>
      </c>
      <c r="K21" s="39">
        <f>Données!O41</f>
        <v>14</v>
      </c>
      <c r="L21" s="39">
        <f>Données!P41</f>
        <v>15</v>
      </c>
      <c r="M21" s="39">
        <f>Données!Q41</f>
        <v>16</v>
      </c>
      <c r="N21" s="39">
        <f>Données!R41</f>
        <v>17</v>
      </c>
      <c r="O21" s="39">
        <f>Données!S41</f>
        <v>18</v>
      </c>
      <c r="P21" s="21"/>
      <c r="Q21" s="23"/>
    </row>
    <row r="22" spans="1:30" ht="24.95" customHeight="1" x14ac:dyDescent="0.25">
      <c r="A22" s="21"/>
      <c r="B22" s="22"/>
      <c r="C22" s="22"/>
      <c r="D22" s="22"/>
      <c r="E22" s="22"/>
      <c r="F22" s="40" t="s">
        <v>42</v>
      </c>
      <c r="G22" s="17">
        <f>Données!K42</f>
        <v>0</v>
      </c>
      <c r="H22" s="17">
        <f>Données!L42</f>
        <v>0</v>
      </c>
      <c r="I22" s="17">
        <f>Données!M42</f>
        <v>0</v>
      </c>
      <c r="J22" s="17">
        <f>Données!N42</f>
        <v>0</v>
      </c>
      <c r="K22" s="17">
        <f>Données!O42</f>
        <v>0</v>
      </c>
      <c r="L22" s="17">
        <f>Données!P42</f>
        <v>0</v>
      </c>
      <c r="M22" s="17">
        <f>Données!Q42</f>
        <v>0</v>
      </c>
      <c r="N22" s="17">
        <f>Données!R42</f>
        <v>0</v>
      </c>
      <c r="O22" s="17">
        <f>Données!S42</f>
        <v>0</v>
      </c>
      <c r="P22" s="21"/>
      <c r="Q22" s="23"/>
    </row>
    <row r="23" spans="1:30" ht="24.95" customHeight="1" x14ac:dyDescent="0.25">
      <c r="A23" s="21"/>
      <c r="B23" s="22"/>
      <c r="C23" s="22"/>
      <c r="D23" s="22"/>
      <c r="E23" s="22"/>
      <c r="F23" s="14" t="s">
        <v>2</v>
      </c>
      <c r="G23" s="14">
        <f>Données!K43</f>
        <v>0</v>
      </c>
      <c r="H23" s="14">
        <f>Données!L43</f>
        <v>0</v>
      </c>
      <c r="I23" s="14">
        <f>Données!M43</f>
        <v>0</v>
      </c>
      <c r="J23" s="14">
        <f>Données!N43</f>
        <v>0</v>
      </c>
      <c r="K23" s="14">
        <f>Données!O43</f>
        <v>0</v>
      </c>
      <c r="L23" s="14">
        <f>Données!P43</f>
        <v>0</v>
      </c>
      <c r="M23" s="14">
        <f>Données!Q43</f>
        <v>0</v>
      </c>
      <c r="N23" s="14">
        <f>Données!R43</f>
        <v>0</v>
      </c>
      <c r="O23" s="14">
        <f>Données!S43</f>
        <v>0</v>
      </c>
      <c r="P23" s="21"/>
      <c r="Q23" s="23"/>
    </row>
    <row r="24" spans="1:30" ht="24.95" customHeight="1" x14ac:dyDescent="0.25">
      <c r="A24" s="21"/>
      <c r="B24" s="22"/>
      <c r="C24" s="22"/>
      <c r="D24" s="22"/>
      <c r="E24" s="22"/>
      <c r="F24" s="15" t="s">
        <v>3</v>
      </c>
      <c r="G24" s="15">
        <f>Données!K44</f>
        <v>0</v>
      </c>
      <c r="H24" s="15">
        <f>Données!L44</f>
        <v>0</v>
      </c>
      <c r="I24" s="15">
        <f>Données!M44</f>
        <v>0</v>
      </c>
      <c r="J24" s="15">
        <f>Données!N44</f>
        <v>0</v>
      </c>
      <c r="K24" s="15">
        <f>Données!O44</f>
        <v>0</v>
      </c>
      <c r="L24" s="15">
        <f>Données!P44</f>
        <v>0</v>
      </c>
      <c r="M24" s="15">
        <f>Données!Q44</f>
        <v>0</v>
      </c>
      <c r="N24" s="15">
        <f>Données!R44</f>
        <v>0</v>
      </c>
      <c r="O24" s="15">
        <f>Données!S44</f>
        <v>0</v>
      </c>
      <c r="P24" s="21"/>
      <c r="Q24" s="23"/>
    </row>
    <row r="25" spans="1:30" ht="24.95" customHeight="1" x14ac:dyDescent="0.3">
      <c r="A25" s="21"/>
      <c r="B25" s="22"/>
      <c r="C25" s="22"/>
      <c r="D25" s="22"/>
      <c r="E25" s="22"/>
      <c r="F25" s="16" t="s">
        <v>4</v>
      </c>
      <c r="G25" s="41">
        <f>Données!K45</f>
        <v>0</v>
      </c>
      <c r="H25" s="41">
        <f>Données!L45</f>
        <v>0</v>
      </c>
      <c r="I25" s="41">
        <f>Données!M45</f>
        <v>0</v>
      </c>
      <c r="J25" s="41">
        <f>Données!N45</f>
        <v>0</v>
      </c>
      <c r="K25" s="41">
        <f>Données!O45</f>
        <v>0</v>
      </c>
      <c r="L25" s="41">
        <f>Données!P45</f>
        <v>0</v>
      </c>
      <c r="M25" s="41">
        <f>Données!Q45</f>
        <v>0</v>
      </c>
      <c r="N25" s="41">
        <f>Données!R45</f>
        <v>0</v>
      </c>
      <c r="O25" s="41">
        <f>Données!S45</f>
        <v>0</v>
      </c>
      <c r="P25" s="24"/>
      <c r="Q25" s="23"/>
      <c r="R25" s="42">
        <f>SMALL($G$25:$O$25,1)</f>
        <v>0</v>
      </c>
      <c r="S25" s="42">
        <f>SMALL($G$25:$O$25,2)</f>
        <v>0</v>
      </c>
      <c r="T25" s="42">
        <f>SMALL($G$25:$O$25,3)</f>
        <v>0</v>
      </c>
      <c r="U25" s="42">
        <f>SMALL($G$25:$O$25,4)</f>
        <v>0</v>
      </c>
      <c r="V25" s="42">
        <f>SMALL($G$25:$O$25,5)</f>
        <v>0</v>
      </c>
      <c r="W25" s="42">
        <f>SMALL($G$25:$O$25,6)</f>
        <v>0</v>
      </c>
      <c r="X25" s="42">
        <f>SMALL($G$25:$O$25,7)</f>
        <v>0</v>
      </c>
      <c r="Y25" s="42">
        <f>SMALL($G$25:$O$25,8)</f>
        <v>0</v>
      </c>
      <c r="Z25" s="42">
        <f>SMALL($G$25:$O$25,9)</f>
        <v>0</v>
      </c>
    </row>
    <row r="26" spans="1:30" ht="24.95" customHeight="1" thickBot="1" x14ac:dyDescent="0.35">
      <c r="A26" s="21"/>
      <c r="B26" s="23"/>
      <c r="C26" s="43" t="s">
        <v>5</v>
      </c>
      <c r="D26" s="80"/>
      <c r="E26" s="295" t="s">
        <v>70</v>
      </c>
      <c r="F26" s="322"/>
      <c r="G26" s="44"/>
      <c r="H26" s="44"/>
      <c r="I26" s="44"/>
      <c r="J26" s="44"/>
      <c r="K26" s="44"/>
      <c r="L26" s="44"/>
      <c r="M26" s="44"/>
      <c r="N26" s="44"/>
      <c r="O26" s="19"/>
      <c r="P26" s="43" t="s">
        <v>6</v>
      </c>
      <c r="Q26" s="23"/>
      <c r="R26" s="42"/>
      <c r="S26" s="42"/>
      <c r="T26" s="42"/>
      <c r="U26" s="42"/>
      <c r="V26" s="42"/>
      <c r="W26" s="42"/>
      <c r="X26" s="42"/>
      <c r="Y26" s="42"/>
      <c r="Z26" s="42"/>
    </row>
    <row r="27" spans="1:30" ht="39.950000000000003" customHeight="1" thickBot="1" x14ac:dyDescent="0.3">
      <c r="A27" s="321" t="s">
        <v>8</v>
      </c>
      <c r="B27" s="130">
        <f>G3</f>
        <v>0</v>
      </c>
      <c r="C27" s="140">
        <f>B7</f>
        <v>0</v>
      </c>
      <c r="D27" s="150">
        <f>C7</f>
        <v>0</v>
      </c>
      <c r="E27" s="323">
        <f>'Coups rendus'!G23</f>
        <v>0</v>
      </c>
      <c r="F27" s="324"/>
      <c r="G27" s="62" t="str">
        <f t="shared" ref="G27:O27" si="7">IF($E$27=0,"",IF($E$27&gt;=1,IF(G25=$R$25,"/",IF($E$27&gt;=2,IF(G25=$S$25,"/",IF($E$27&gt;=3,IF(G25=$T$25,"/",IF($E$27&gt;=4,IF(G25=$U$25,"/",IF($E$27&gt;=5,IF(G25=$V$25,"/",IF($E$27&gt;=6,IF(G25=$W$25,"/",IF($E$27&gt;=7,IF(G25=$X$25,"/",IF($E$27&gt;=8,IF(G25=$Y$25,"/",IF($E$27&gt;=9,IF(G25=$Z$25,"/",""),"")),"")),"")),"")),"")),"")),"")),"")),""))</f>
        <v/>
      </c>
      <c r="H27" s="62" t="str">
        <f t="shared" si="7"/>
        <v/>
      </c>
      <c r="I27" s="62" t="str">
        <f t="shared" si="7"/>
        <v/>
      </c>
      <c r="J27" s="62" t="str">
        <f t="shared" si="7"/>
        <v/>
      </c>
      <c r="K27" s="62" t="str">
        <f t="shared" si="7"/>
        <v/>
      </c>
      <c r="L27" s="62" t="str">
        <f t="shared" si="7"/>
        <v/>
      </c>
      <c r="M27" s="62" t="str">
        <f t="shared" si="7"/>
        <v/>
      </c>
      <c r="N27" s="62" t="str">
        <f t="shared" si="7"/>
        <v/>
      </c>
      <c r="O27" s="62" t="str">
        <f t="shared" si="7"/>
        <v/>
      </c>
      <c r="P27" s="63"/>
      <c r="Q27" s="23"/>
    </row>
    <row r="28" spans="1:30" ht="39.950000000000003" hidden="1" customHeight="1" thickTop="1" thickBot="1" x14ac:dyDescent="0.35">
      <c r="A28" s="321"/>
      <c r="B28" s="122"/>
      <c r="C28" s="98"/>
      <c r="D28" s="110"/>
      <c r="E28" s="52"/>
      <c r="F28" s="53"/>
      <c r="G28" s="53">
        <f>G25</f>
        <v>0</v>
      </c>
      <c r="H28" s="53">
        <f t="shared" ref="H28:O28" si="8">H25</f>
        <v>0</v>
      </c>
      <c r="I28" s="53">
        <f t="shared" si="8"/>
        <v>0</v>
      </c>
      <c r="J28" s="53">
        <f t="shared" si="8"/>
        <v>0</v>
      </c>
      <c r="K28" s="53">
        <f t="shared" si="8"/>
        <v>0</v>
      </c>
      <c r="L28" s="53">
        <f t="shared" si="8"/>
        <v>0</v>
      </c>
      <c r="M28" s="53">
        <f t="shared" si="8"/>
        <v>0</v>
      </c>
      <c r="N28" s="53">
        <f t="shared" si="8"/>
        <v>0</v>
      </c>
      <c r="O28" s="53">
        <f t="shared" si="8"/>
        <v>0</v>
      </c>
      <c r="P28" s="64"/>
      <c r="Q28" s="23"/>
      <c r="R28" s="42">
        <f>SMALL($G$28:$O$28,1)</f>
        <v>0</v>
      </c>
      <c r="S28" s="42">
        <f>SMALL($G$28:$O$28,2)</f>
        <v>0</v>
      </c>
      <c r="T28" s="42">
        <f>SMALL($G$28:$O$28,3)</f>
        <v>0</v>
      </c>
      <c r="U28" s="42">
        <f>SMALL($G$28:$O$28,4)</f>
        <v>0</v>
      </c>
      <c r="V28" s="42">
        <f>SMALL($G$28:$O$28,5)</f>
        <v>0</v>
      </c>
      <c r="W28" s="42">
        <f>SMALL($G$28:$O$28,6)</f>
        <v>0</v>
      </c>
      <c r="X28" s="42">
        <f>SMALL($G$28:$O$28,7)</f>
        <v>0</v>
      </c>
      <c r="Y28" s="42">
        <f>SMALL($G$28:$O$28,8)</f>
        <v>0</v>
      </c>
      <c r="Z28" s="42">
        <f>SMALL($G$28:$O$28,9)</f>
        <v>0</v>
      </c>
    </row>
    <row r="29" spans="1:30" ht="39.950000000000003" customHeight="1" thickTop="1" thickBot="1" x14ac:dyDescent="0.3">
      <c r="A29" s="321"/>
      <c r="B29" s="131">
        <f>M3</f>
        <v>0</v>
      </c>
      <c r="C29" s="141">
        <f>B9</f>
        <v>0</v>
      </c>
      <c r="D29" s="151">
        <f>C9</f>
        <v>0</v>
      </c>
      <c r="E29" s="325">
        <f>'Coups rendus'!M23</f>
        <v>0</v>
      </c>
      <c r="F29" s="326"/>
      <c r="G29" s="69" t="str">
        <f t="shared" ref="G29:O29" si="9">IF($E$29=0,"",IF($E$29&gt;=1,IF(G28=$R$28,"/",IF($E$29&gt;=2,IF(G28=$S$28,"/",IF($E$29&gt;=3,IF(G28=$T$28,"/",IF($E$29&gt;=4,IF(G28=$U$28,"/",IF($E$29&gt;=5,IF(G28=$V$28,"/",IF($E$29&gt;=6,IF(G28=$W$28,"/",IF($E$29&gt;=7,IF(G28=$X$28,"/",IF($E$29&gt;=8,IF(G28=$Y$28,"/",IF($E$29&gt;=9,IF(G28=$Z$28,"/",""),"")),"")),"")),"")),"")),"")),"")),"")),""))</f>
        <v/>
      </c>
      <c r="H29" s="69" t="str">
        <f t="shared" si="9"/>
        <v/>
      </c>
      <c r="I29" s="69" t="str">
        <f t="shared" si="9"/>
        <v/>
      </c>
      <c r="J29" s="69" t="str">
        <f t="shared" si="9"/>
        <v/>
      </c>
      <c r="K29" s="69" t="str">
        <f t="shared" si="9"/>
        <v/>
      </c>
      <c r="L29" s="69" t="str">
        <f t="shared" si="9"/>
        <v/>
      </c>
      <c r="M29" s="69" t="str">
        <f t="shared" si="9"/>
        <v/>
      </c>
      <c r="N29" s="69" t="str">
        <f t="shared" si="9"/>
        <v/>
      </c>
      <c r="O29" s="69" t="str">
        <f t="shared" si="9"/>
        <v/>
      </c>
      <c r="P29" s="70"/>
      <c r="Q29" s="23"/>
    </row>
    <row r="30" spans="1:30" ht="39.950000000000003" hidden="1" customHeight="1" x14ac:dyDescent="0.3">
      <c r="A30" s="321"/>
      <c r="B30" s="132"/>
      <c r="C30" s="142"/>
      <c r="D30" s="152"/>
      <c r="E30" s="71"/>
      <c r="F30" s="72"/>
      <c r="G30" s="72">
        <f>G25</f>
        <v>0</v>
      </c>
      <c r="H30" s="72">
        <f t="shared" ref="H30:O30" si="10">H25</f>
        <v>0</v>
      </c>
      <c r="I30" s="72">
        <f t="shared" si="10"/>
        <v>0</v>
      </c>
      <c r="J30" s="72">
        <f t="shared" si="10"/>
        <v>0</v>
      </c>
      <c r="K30" s="72">
        <f t="shared" si="10"/>
        <v>0</v>
      </c>
      <c r="L30" s="72">
        <f t="shared" si="10"/>
        <v>0</v>
      </c>
      <c r="M30" s="72">
        <f t="shared" si="10"/>
        <v>0</v>
      </c>
      <c r="N30" s="72">
        <f t="shared" si="10"/>
        <v>0</v>
      </c>
      <c r="O30" s="72">
        <f t="shared" si="10"/>
        <v>0</v>
      </c>
      <c r="P30" s="73"/>
      <c r="Q30" s="23"/>
      <c r="R30" s="42">
        <f>SMALL($G$30:$O$30,1)</f>
        <v>0</v>
      </c>
      <c r="S30" s="42">
        <f>SMALL($G$30:$O$30,2)</f>
        <v>0</v>
      </c>
      <c r="T30" s="42">
        <f>SMALL($G$30:$O$30,3)</f>
        <v>0</v>
      </c>
      <c r="U30" s="42">
        <f>SMALL($G$30:$O$30,4)</f>
        <v>0</v>
      </c>
      <c r="V30" s="42">
        <f>SMALL($G$30:$O$30,5)</f>
        <v>0</v>
      </c>
      <c r="W30" s="42">
        <f>SMALL($G$30:$O$30,6)</f>
        <v>0</v>
      </c>
      <c r="X30" s="42">
        <f>SMALL($G$30:$O$30,7)</f>
        <v>0</v>
      </c>
      <c r="Y30" s="42">
        <f>SMALL($G$30:$O$30,8)</f>
        <v>0</v>
      </c>
      <c r="Z30" s="42">
        <f>SMALL($G$30:$O$30,9)</f>
        <v>0</v>
      </c>
    </row>
    <row r="31" spans="1:30" ht="39.950000000000003" customHeight="1" thickTop="1" thickBot="1" x14ac:dyDescent="0.3">
      <c r="A31" s="321"/>
      <c r="B31" s="133">
        <f>G3</f>
        <v>0</v>
      </c>
      <c r="C31" s="143">
        <f>B8</f>
        <v>0</v>
      </c>
      <c r="D31" s="153">
        <f>C8</f>
        <v>0</v>
      </c>
      <c r="E31" s="327">
        <f>'Coups rendus'!G24</f>
        <v>0</v>
      </c>
      <c r="F31" s="328"/>
      <c r="G31" s="74" t="str">
        <f t="shared" ref="G31:O31" si="11">IF($E$31=0,"",IF($E$31&gt;=1,IF(G30=$R$30,"/",IF($E$31&gt;=2,IF(G30=$S$30,"/",IF($E$31&gt;=3,IF(G30=$T$30,"/",IF($E$31&gt;=4,IF(G30=$U$30,"/",IF($E$31&gt;=5,IF(G30=$V$30,"/",IF($E$31&gt;=6,IF(G30=$W$30,"/",IF($E$31&gt;=7,IF(G30=$X$30,"/",IF($E$31&gt;=8,IF(G30=$Y$30,"/",IF($E$31&gt;=9,IF(G30=$Z$30,"/",""),"")),"")),"")),"")),"")),"")),"")),"")),""))</f>
        <v/>
      </c>
      <c r="H31" s="74" t="str">
        <f t="shared" si="11"/>
        <v/>
      </c>
      <c r="I31" s="74" t="str">
        <f t="shared" si="11"/>
        <v/>
      </c>
      <c r="J31" s="74" t="str">
        <f t="shared" si="11"/>
        <v/>
      </c>
      <c r="K31" s="74" t="str">
        <f t="shared" si="11"/>
        <v/>
      </c>
      <c r="L31" s="74" t="str">
        <f t="shared" si="11"/>
        <v/>
      </c>
      <c r="M31" s="74" t="str">
        <f t="shared" si="11"/>
        <v/>
      </c>
      <c r="N31" s="74" t="str">
        <f t="shared" si="11"/>
        <v/>
      </c>
      <c r="O31" s="74" t="str">
        <f t="shared" si="11"/>
        <v/>
      </c>
      <c r="P31" s="75"/>
      <c r="Q31" s="23"/>
    </row>
    <row r="32" spans="1:30" ht="39.950000000000003" hidden="1" customHeight="1" thickTop="1" thickBot="1" x14ac:dyDescent="0.35">
      <c r="A32" s="321"/>
      <c r="B32" s="122"/>
      <c r="C32" s="98"/>
      <c r="D32" s="110"/>
      <c r="E32" s="52"/>
      <c r="F32" s="53"/>
      <c r="G32" s="53">
        <f>G25</f>
        <v>0</v>
      </c>
      <c r="H32" s="53">
        <f t="shared" ref="H32:O32" si="12">H25</f>
        <v>0</v>
      </c>
      <c r="I32" s="53">
        <f t="shared" si="12"/>
        <v>0</v>
      </c>
      <c r="J32" s="53">
        <f t="shared" si="12"/>
        <v>0</v>
      </c>
      <c r="K32" s="53">
        <f t="shared" si="12"/>
        <v>0</v>
      </c>
      <c r="L32" s="53">
        <f t="shared" si="12"/>
        <v>0</v>
      </c>
      <c r="M32" s="53">
        <f t="shared" si="12"/>
        <v>0</v>
      </c>
      <c r="N32" s="53">
        <f t="shared" si="12"/>
        <v>0</v>
      </c>
      <c r="O32" s="53">
        <f t="shared" si="12"/>
        <v>0</v>
      </c>
      <c r="P32" s="64"/>
      <c r="Q32" s="23"/>
      <c r="R32" s="42">
        <f>SMALL($G$32:$O$32,1)</f>
        <v>0</v>
      </c>
      <c r="S32" s="42">
        <f>SMALL($G$32:$O$32,2)</f>
        <v>0</v>
      </c>
      <c r="T32" s="42">
        <f>SMALL($G$32:$O$32,3)</f>
        <v>0</v>
      </c>
      <c r="U32" s="42">
        <f>SMALL($G$32:$O$32,4)</f>
        <v>0</v>
      </c>
      <c r="V32" s="42">
        <f>SMALL($G$32:$O$32,5)</f>
        <v>0</v>
      </c>
      <c r="W32" s="42">
        <f>SMALL($G$32:$O$32,6)</f>
        <v>0</v>
      </c>
      <c r="X32" s="42">
        <f>SMALL($G$32:$O$32,7)</f>
        <v>0</v>
      </c>
      <c r="Y32" s="42">
        <f>SMALL($G$32:$O$32,8)</f>
        <v>0</v>
      </c>
      <c r="Z32" s="42">
        <f>SMALL($G$32:$O$32,9)</f>
        <v>0</v>
      </c>
    </row>
    <row r="33" spans="1:17" ht="39.950000000000003" customHeight="1" thickTop="1" thickBot="1" x14ac:dyDescent="0.3">
      <c r="A33" s="321"/>
      <c r="B33" s="134">
        <f>M3</f>
        <v>0</v>
      </c>
      <c r="C33" s="144">
        <f>B10</f>
        <v>0</v>
      </c>
      <c r="D33" s="154">
        <f>C10</f>
        <v>0</v>
      </c>
      <c r="E33" s="329">
        <f>'Coups rendus'!M24</f>
        <v>0</v>
      </c>
      <c r="F33" s="330"/>
      <c r="G33" s="65" t="str">
        <f t="shared" ref="G33:O33" si="13">IF($E$33=0,"",IF($E$33&gt;=1,IF(G32=$R$32,"/",IF($E$33&gt;=2,IF(G32=$S$32,"/",IF($E$33&gt;=3,IF(G32=$T$32,"/",IF($E$33&gt;=4,IF(G32=$U$32,"/",IF($E$33&gt;=5,IF(G32=$V$32,"/",IF($E$33&gt;=6,IF(G32=$W$32,"/",IF($E$33&gt;=7,IF(G32=$X$32,"/",IF($E$33&gt;=8,IF(G32=$Y$32,"/",IF($E$33&gt;=9,IF(G32=$Z$32,"/",""),"")),"")),"")),"")),"")),"")),"")),"")),""))</f>
        <v/>
      </c>
      <c r="H33" s="65" t="str">
        <f t="shared" si="13"/>
        <v/>
      </c>
      <c r="I33" s="65" t="str">
        <f t="shared" si="13"/>
        <v/>
      </c>
      <c r="J33" s="65" t="str">
        <f t="shared" si="13"/>
        <v/>
      </c>
      <c r="K33" s="65" t="str">
        <f t="shared" si="13"/>
        <v/>
      </c>
      <c r="L33" s="65" t="str">
        <f t="shared" si="13"/>
        <v/>
      </c>
      <c r="M33" s="65" t="str">
        <f t="shared" si="13"/>
        <v/>
      </c>
      <c r="N33" s="65" t="str">
        <f t="shared" si="13"/>
        <v/>
      </c>
      <c r="O33" s="65" t="str">
        <f t="shared" si="13"/>
        <v/>
      </c>
      <c r="P33" s="66"/>
      <c r="Q33" s="23"/>
    </row>
    <row r="34" spans="1:17" x14ac:dyDescent="0.25">
      <c r="A34" s="21"/>
      <c r="B34" s="22"/>
      <c r="C34" s="22"/>
      <c r="D34" s="87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3"/>
    </row>
    <row r="35" spans="1:17" ht="18" x14ac:dyDescent="0.25">
      <c r="A35" s="21"/>
      <c r="B35" s="23"/>
      <c r="C35" s="310" t="str">
        <f>Données!C29</f>
        <v>On place la balle sur le fairway.</v>
      </c>
      <c r="D35" s="311"/>
      <c r="E35" s="312"/>
      <c r="F35" s="312"/>
      <c r="G35" s="312"/>
      <c r="H35" s="312"/>
      <c r="I35" s="312"/>
      <c r="J35" s="312"/>
      <c r="K35" s="312"/>
      <c r="L35" s="312"/>
      <c r="M35" s="312"/>
      <c r="N35" s="312"/>
      <c r="O35" s="313"/>
      <c r="P35" s="21"/>
      <c r="Q35" s="23"/>
    </row>
    <row r="36" spans="1:17" ht="18" x14ac:dyDescent="0.25">
      <c r="A36" s="21"/>
      <c r="B36" s="23"/>
      <c r="C36" s="338" t="str">
        <f>Données!C30</f>
        <v xml:space="preserve"> </v>
      </c>
      <c r="D36" s="339"/>
      <c r="E36" s="305"/>
      <c r="F36" s="305"/>
      <c r="G36" s="305"/>
      <c r="H36" s="305"/>
      <c r="I36" s="305"/>
      <c r="J36" s="305"/>
      <c r="K36" s="305"/>
      <c r="L36" s="305"/>
      <c r="M36" s="305"/>
      <c r="N36" s="305"/>
      <c r="O36" s="316"/>
      <c r="P36" s="67"/>
      <c r="Q36" s="23"/>
    </row>
    <row r="37" spans="1:17" ht="18" x14ac:dyDescent="0.25">
      <c r="A37" s="21"/>
      <c r="B37" s="23"/>
      <c r="C37" s="338" t="str">
        <f>Données!C31</f>
        <v xml:space="preserve"> </v>
      </c>
      <c r="D37" s="339"/>
      <c r="E37" s="305"/>
      <c r="F37" s="305"/>
      <c r="G37" s="305"/>
      <c r="H37" s="305"/>
      <c r="I37" s="305"/>
      <c r="J37" s="305"/>
      <c r="K37" s="305"/>
      <c r="L37" s="305"/>
      <c r="M37" s="305"/>
      <c r="N37" s="305"/>
      <c r="O37" s="316"/>
      <c r="P37" s="67"/>
      <c r="Q37" s="23"/>
    </row>
    <row r="38" spans="1:17" ht="18" x14ac:dyDescent="0.25">
      <c r="A38" s="21"/>
      <c r="B38" s="23"/>
      <c r="C38" s="340" t="str">
        <f>Données!C32</f>
        <v xml:space="preserve"> </v>
      </c>
      <c r="D38" s="341"/>
      <c r="E38" s="319"/>
      <c r="F38" s="319"/>
      <c r="G38" s="319"/>
      <c r="H38" s="319"/>
      <c r="I38" s="319"/>
      <c r="J38" s="319"/>
      <c r="K38" s="319"/>
      <c r="L38" s="319"/>
      <c r="M38" s="319"/>
      <c r="N38" s="319"/>
      <c r="O38" s="320"/>
      <c r="P38" s="67"/>
      <c r="Q38" s="23"/>
    </row>
    <row r="39" spans="1:17" x14ac:dyDescent="0.25">
      <c r="A39" s="24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6"/>
    </row>
  </sheetData>
  <sheetProtection algorithmName="SHA-512" hashValue="C+bQfifRZP0y4BlLvb9VG6oQQsiCjRHtbTJV2XGN471974AWQPw09dD62vimg7SNG5m6cD9QIkuMWG1ilk0dNw==" saltValue="5b+YDrCk7BUtGfxLvVbFTA==" spinCount="100000" sheet="1" objects="1" scenarios="1" selectLockedCells="1" selectUnlockedCells="1"/>
  <mergeCells count="25">
    <mergeCell ref="C35:O35"/>
    <mergeCell ref="C36:O36"/>
    <mergeCell ref="C37:O37"/>
    <mergeCell ref="C38:O38"/>
    <mergeCell ref="A13:A19"/>
    <mergeCell ref="A27:A33"/>
    <mergeCell ref="E13:F13"/>
    <mergeCell ref="E15:F15"/>
    <mergeCell ref="E17:F17"/>
    <mergeCell ref="E19:F19"/>
    <mergeCell ref="E26:F26"/>
    <mergeCell ref="E27:F27"/>
    <mergeCell ref="E29:F29"/>
    <mergeCell ref="E31:F31"/>
    <mergeCell ref="E33:F33"/>
    <mergeCell ref="E12:F12"/>
    <mergeCell ref="F5:I5"/>
    <mergeCell ref="J5:O5"/>
    <mergeCell ref="A1:Q1"/>
    <mergeCell ref="B3:F3"/>
    <mergeCell ref="G3:J3"/>
    <mergeCell ref="K3:L3"/>
    <mergeCell ref="M3:P3"/>
    <mergeCell ref="A6:A11"/>
    <mergeCell ref="C12:D12"/>
  </mergeCells>
  <pageMargins left="0.25" right="0.25" top="0.75" bottom="0.75" header="0.3" footer="0.3"/>
  <pageSetup paperSize="9" scale="5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9"/>
  <sheetViews>
    <sheetView showGridLines="0" zoomScaleNormal="100" workbookViewId="0">
      <selection activeCell="D10" sqref="D10"/>
    </sheetView>
  </sheetViews>
  <sheetFormatPr baseColWidth="10" defaultRowHeight="15" x14ac:dyDescent="0.25"/>
  <cols>
    <col min="1" max="1" width="6.7109375" style="20" customWidth="1"/>
    <col min="2" max="2" width="22.5703125" style="20" customWidth="1"/>
    <col min="3" max="3" width="24.7109375" style="20" customWidth="1"/>
    <col min="4" max="4" width="22.7109375" style="20" customWidth="1"/>
    <col min="5" max="5" width="3.7109375" style="20" customWidth="1"/>
    <col min="6" max="15" width="9.7109375" style="20" customWidth="1"/>
    <col min="16" max="16" width="12.5703125" style="20" customWidth="1"/>
    <col min="17" max="17" width="4" style="20" customWidth="1"/>
    <col min="18" max="26" width="11.42578125" style="20" hidden="1" customWidth="1"/>
    <col min="27" max="16384" width="11.42578125" style="20"/>
  </cols>
  <sheetData>
    <row r="1" spans="1:26" ht="36" customHeight="1" x14ac:dyDescent="0.5">
      <c r="A1" s="301" t="s">
        <v>0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3"/>
    </row>
    <row r="2" spans="1:26" ht="13.5" customHeight="1" x14ac:dyDescent="0.25">
      <c r="A2" s="180"/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2"/>
    </row>
    <row r="3" spans="1:26" s="31" customFormat="1" ht="29.25" customHeight="1" x14ac:dyDescent="0.25">
      <c r="A3" s="30"/>
      <c r="B3" s="308" t="str">
        <f>Données!L12</f>
        <v>2 janvier 1900</v>
      </c>
      <c r="C3" s="309"/>
      <c r="D3" s="309"/>
      <c r="E3" s="309"/>
      <c r="F3" s="309"/>
      <c r="G3" s="304">
        <f>Données!C14</f>
        <v>0</v>
      </c>
      <c r="H3" s="305"/>
      <c r="I3" s="305"/>
      <c r="J3" s="305"/>
      <c r="K3" s="306" t="s">
        <v>9</v>
      </c>
      <c r="L3" s="307"/>
      <c r="M3" s="304">
        <f>Données!K14</f>
        <v>0</v>
      </c>
      <c r="N3" s="305"/>
      <c r="O3" s="305"/>
      <c r="P3" s="305"/>
      <c r="Q3" s="182"/>
    </row>
    <row r="4" spans="1:26" ht="18.75" customHeight="1" x14ac:dyDescent="0.25">
      <c r="A4" s="32"/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33"/>
    </row>
    <row r="5" spans="1:26" ht="39.950000000000003" customHeight="1" x14ac:dyDescent="0.25">
      <c r="A5" s="34"/>
      <c r="B5" s="181"/>
      <c r="C5" s="181"/>
      <c r="D5" s="181"/>
      <c r="E5" s="181"/>
      <c r="F5" s="299" t="s">
        <v>44</v>
      </c>
      <c r="G5" s="299"/>
      <c r="H5" s="299"/>
      <c r="I5" s="299"/>
      <c r="J5" s="300">
        <f>Données!J2</f>
        <v>0</v>
      </c>
      <c r="K5" s="300"/>
      <c r="L5" s="300"/>
      <c r="M5" s="300"/>
      <c r="N5" s="300"/>
      <c r="O5" s="300"/>
      <c r="P5" s="181"/>
      <c r="Q5" s="35"/>
    </row>
    <row r="6" spans="1:26" ht="16.5" customHeight="1" x14ac:dyDescent="0.25">
      <c r="A6" s="297" t="s">
        <v>52</v>
      </c>
      <c r="B6" s="22"/>
      <c r="C6" s="22"/>
      <c r="D6" s="22"/>
      <c r="E6" s="22"/>
      <c r="F6" s="22"/>
      <c r="G6" s="22"/>
      <c r="H6" s="22"/>
      <c r="I6" s="36"/>
      <c r="J6" s="181"/>
      <c r="K6" s="181"/>
      <c r="L6" s="181"/>
      <c r="M6" s="181"/>
      <c r="N6" s="22"/>
      <c r="O6" s="22"/>
      <c r="P6" s="22"/>
      <c r="Q6" s="23"/>
    </row>
    <row r="7" spans="1:26" ht="24.95" customHeight="1" x14ac:dyDescent="0.25">
      <c r="A7" s="297"/>
      <c r="B7" s="77">
        <f>Données!C21</f>
        <v>0</v>
      </c>
      <c r="C7" s="77">
        <f>Données!F21</f>
        <v>0</v>
      </c>
      <c r="D7" s="241">
        <f>Données!I21</f>
        <v>0</v>
      </c>
      <c r="E7" s="37"/>
      <c r="F7" s="38" t="s">
        <v>1</v>
      </c>
      <c r="G7" s="39">
        <f>Données!B47</f>
        <v>1</v>
      </c>
      <c r="H7" s="39">
        <f>Données!C47</f>
        <v>2</v>
      </c>
      <c r="I7" s="39">
        <f>Données!D47</f>
        <v>3</v>
      </c>
      <c r="J7" s="39">
        <f>Données!E47</f>
        <v>4</v>
      </c>
      <c r="K7" s="39">
        <f>Données!F47</f>
        <v>5</v>
      </c>
      <c r="L7" s="39">
        <f>Données!G47</f>
        <v>6</v>
      </c>
      <c r="M7" s="39">
        <f>Données!H47</f>
        <v>7</v>
      </c>
      <c r="N7" s="39">
        <f>Données!I47</f>
        <v>8</v>
      </c>
      <c r="O7" s="39">
        <f>Données!J47</f>
        <v>9</v>
      </c>
      <c r="P7" s="22"/>
      <c r="Q7" s="23"/>
    </row>
    <row r="8" spans="1:26" ht="24.95" customHeight="1" thickBot="1" x14ac:dyDescent="0.3">
      <c r="A8" s="297"/>
      <c r="B8" s="78">
        <f>Données!C22</f>
        <v>0</v>
      </c>
      <c r="C8" s="78">
        <f>Données!F22</f>
        <v>0</v>
      </c>
      <c r="D8" s="242">
        <f>Données!I22</f>
        <v>0</v>
      </c>
      <c r="E8" s="37"/>
      <c r="F8" s="40" t="s">
        <v>42</v>
      </c>
      <c r="G8" s="17">
        <f>Données!B48</f>
        <v>0</v>
      </c>
      <c r="H8" s="17">
        <f>Données!C48</f>
        <v>0</v>
      </c>
      <c r="I8" s="17">
        <f>Données!D48</f>
        <v>0</v>
      </c>
      <c r="J8" s="17">
        <f>Données!E48</f>
        <v>0</v>
      </c>
      <c r="K8" s="17">
        <f>Données!F48</f>
        <v>0</v>
      </c>
      <c r="L8" s="17">
        <f>Données!G48</f>
        <v>0</v>
      </c>
      <c r="M8" s="17">
        <f>Données!H48</f>
        <v>0</v>
      </c>
      <c r="N8" s="17">
        <f>Données!I48</f>
        <v>0</v>
      </c>
      <c r="O8" s="17">
        <f>Données!J48</f>
        <v>0</v>
      </c>
      <c r="P8" s="22"/>
      <c r="Q8" s="23"/>
    </row>
    <row r="9" spans="1:26" ht="24.95" customHeight="1" thickTop="1" x14ac:dyDescent="0.25">
      <c r="A9" s="297"/>
      <c r="B9" s="79">
        <f>Données!K21</f>
        <v>0</v>
      </c>
      <c r="C9" s="79">
        <f>Données!N21</f>
        <v>0</v>
      </c>
      <c r="D9" s="243">
        <f>Données!Q21</f>
        <v>0</v>
      </c>
      <c r="E9" s="37"/>
      <c r="F9" s="14" t="s">
        <v>2</v>
      </c>
      <c r="G9" s="14">
        <f>Données!B49</f>
        <v>0</v>
      </c>
      <c r="H9" s="14">
        <f>Données!C49</f>
        <v>0</v>
      </c>
      <c r="I9" s="14">
        <f>Données!D49</f>
        <v>0</v>
      </c>
      <c r="J9" s="14">
        <f>Données!E49</f>
        <v>0</v>
      </c>
      <c r="K9" s="14">
        <f>Données!F49</f>
        <v>0</v>
      </c>
      <c r="L9" s="14">
        <f>Données!G49</f>
        <v>0</v>
      </c>
      <c r="M9" s="14">
        <f>Données!H49</f>
        <v>0</v>
      </c>
      <c r="N9" s="14">
        <f>Données!I49</f>
        <v>0</v>
      </c>
      <c r="O9" s="14">
        <f>Données!J49</f>
        <v>0</v>
      </c>
      <c r="P9" s="22"/>
      <c r="Q9" s="23"/>
    </row>
    <row r="10" spans="1:26" ht="24.95" customHeight="1" x14ac:dyDescent="0.25">
      <c r="A10" s="297"/>
      <c r="B10" s="77">
        <f>Données!K22</f>
        <v>0</v>
      </c>
      <c r="C10" s="77">
        <f>Données!N22</f>
        <v>0</v>
      </c>
      <c r="D10" s="241">
        <f>Données!Q22</f>
        <v>0</v>
      </c>
      <c r="E10" s="37"/>
      <c r="F10" s="15" t="s">
        <v>3</v>
      </c>
      <c r="G10" s="15">
        <f>Données!B50</f>
        <v>0</v>
      </c>
      <c r="H10" s="15">
        <f>Données!C50</f>
        <v>0</v>
      </c>
      <c r="I10" s="15">
        <f>Données!D50</f>
        <v>0</v>
      </c>
      <c r="J10" s="15">
        <f>Données!E50</f>
        <v>0</v>
      </c>
      <c r="K10" s="15">
        <f>Données!F50</f>
        <v>0</v>
      </c>
      <c r="L10" s="15">
        <f>Données!G50</f>
        <v>0</v>
      </c>
      <c r="M10" s="15">
        <f>Données!H50</f>
        <v>0</v>
      </c>
      <c r="N10" s="15">
        <f>Données!I50</f>
        <v>0</v>
      </c>
      <c r="O10" s="15">
        <f>Données!J50</f>
        <v>0</v>
      </c>
      <c r="P10" s="22"/>
      <c r="Q10" s="23"/>
    </row>
    <row r="11" spans="1:26" ht="24.95" customHeight="1" x14ac:dyDescent="0.3">
      <c r="A11" s="297"/>
      <c r="B11" s="22"/>
      <c r="C11" s="22"/>
      <c r="D11" s="22"/>
      <c r="E11" s="22"/>
      <c r="F11" s="16" t="s">
        <v>4</v>
      </c>
      <c r="G11" s="41">
        <f>Données!B51</f>
        <v>0</v>
      </c>
      <c r="H11" s="41">
        <f>Données!C51</f>
        <v>0</v>
      </c>
      <c r="I11" s="41">
        <f>Données!D51</f>
        <v>0</v>
      </c>
      <c r="J11" s="41">
        <f>Données!E51</f>
        <v>0</v>
      </c>
      <c r="K11" s="41">
        <f>Données!F51</f>
        <v>0</v>
      </c>
      <c r="L11" s="41">
        <f>Données!G51</f>
        <v>0</v>
      </c>
      <c r="M11" s="41">
        <f>Données!H51</f>
        <v>0</v>
      </c>
      <c r="N11" s="41">
        <f>Données!I51</f>
        <v>0</v>
      </c>
      <c r="O11" s="41">
        <f>Données!J51</f>
        <v>0</v>
      </c>
      <c r="P11" s="22"/>
      <c r="Q11" s="23"/>
      <c r="R11" s="42">
        <f>SMALL($G$11:$O$11,1)</f>
        <v>0</v>
      </c>
      <c r="S11" s="42">
        <f>SMALL($G$11:$O$11,2)</f>
        <v>0</v>
      </c>
      <c r="T11" s="42">
        <f>SMALL($G$11:$O$11,3)</f>
        <v>0</v>
      </c>
      <c r="U11" s="42">
        <f>SMALL($G$11:$O$11,4)</f>
        <v>0</v>
      </c>
      <c r="V11" s="42">
        <f>SMALL($G$11:$O$11,5)</f>
        <v>0</v>
      </c>
      <c r="W11" s="42">
        <f>SMALL($G$11:$O$11,6)</f>
        <v>0</v>
      </c>
      <c r="X11" s="42">
        <f>SMALL($G$11:$O$11,7)</f>
        <v>0</v>
      </c>
      <c r="Y11" s="42">
        <f>SMALL($G$11:$O$11,8)</f>
        <v>0</v>
      </c>
      <c r="Z11" s="42">
        <f>SMALL($G$11:$O$11,9)</f>
        <v>0</v>
      </c>
    </row>
    <row r="12" spans="1:26" ht="24.95" customHeight="1" thickBot="1" x14ac:dyDescent="0.35">
      <c r="A12" s="21"/>
      <c r="B12" s="23"/>
      <c r="C12" s="295" t="s">
        <v>5</v>
      </c>
      <c r="D12" s="296"/>
      <c r="E12" s="295" t="s">
        <v>70</v>
      </c>
      <c r="F12" s="296"/>
      <c r="G12" s="44"/>
      <c r="H12" s="44"/>
      <c r="I12" s="44"/>
      <c r="J12" s="44"/>
      <c r="K12" s="44"/>
      <c r="L12" s="44"/>
      <c r="M12" s="44"/>
      <c r="N12" s="44"/>
      <c r="O12" s="19"/>
      <c r="P12" s="43" t="s">
        <v>6</v>
      </c>
      <c r="Q12" s="23"/>
      <c r="R12" s="42"/>
      <c r="S12" s="42"/>
      <c r="T12" s="42"/>
      <c r="U12" s="42"/>
      <c r="V12" s="42"/>
      <c r="W12" s="42"/>
      <c r="X12" s="42"/>
      <c r="Y12" s="42"/>
      <c r="Z12" s="42"/>
    </row>
    <row r="13" spans="1:26" ht="39.950000000000003" customHeight="1" x14ac:dyDescent="0.25">
      <c r="A13" s="321" t="s">
        <v>7</v>
      </c>
      <c r="B13" s="119">
        <f>G3</f>
        <v>0</v>
      </c>
      <c r="C13" s="95">
        <f>B7</f>
        <v>0</v>
      </c>
      <c r="D13" s="107">
        <f>C7</f>
        <v>0</v>
      </c>
      <c r="E13" s="331">
        <f>'Coups rendus'!G11</f>
        <v>0</v>
      </c>
      <c r="F13" s="332"/>
      <c r="G13" s="45" t="str">
        <f t="shared" ref="G13:O13" si="0">IF($E$13=0,"",IF($E$13&gt;=1,IF(G11=$R$11,"/",IF($E$13&gt;=2,IF(G11=$S$11,"/",IF($E$13&gt;=3,IF(G11=$T$11,"/",IF($E$13&gt;=4,IF(G11=$U$11,"/",IF($E$13&gt;=5,IF(G11=$V$11,"/",IF($E$13&gt;=6,IF(G11=$W$11,"/",IF($E$13&gt;=7,IF(G11=$X$11,"/",IF($E$13&gt;=8,IF(G11=$Y$11,"/",IF($E$13&gt;=9,IF(G11=$Z$11,"/",""),"")),"")),"")),"")),"")),"")),"")),"")),""))</f>
        <v/>
      </c>
      <c r="H13" s="45" t="str">
        <f t="shared" si="0"/>
        <v/>
      </c>
      <c r="I13" s="45" t="str">
        <f t="shared" si="0"/>
        <v/>
      </c>
      <c r="J13" s="45" t="str">
        <f t="shared" si="0"/>
        <v/>
      </c>
      <c r="K13" s="45" t="str">
        <f t="shared" si="0"/>
        <v/>
      </c>
      <c r="L13" s="45" t="str">
        <f t="shared" si="0"/>
        <v/>
      </c>
      <c r="M13" s="45" t="str">
        <f t="shared" si="0"/>
        <v/>
      </c>
      <c r="N13" s="45" t="str">
        <f t="shared" si="0"/>
        <v/>
      </c>
      <c r="O13" s="45" t="str">
        <f t="shared" si="0"/>
        <v/>
      </c>
      <c r="P13" s="46"/>
      <c r="Q13" s="23"/>
    </row>
    <row r="14" spans="1:26" ht="39.950000000000003" hidden="1" customHeight="1" x14ac:dyDescent="0.3">
      <c r="A14" s="321"/>
      <c r="B14" s="120"/>
      <c r="C14" s="96"/>
      <c r="D14" s="108"/>
      <c r="E14" s="47"/>
      <c r="F14" s="48"/>
      <c r="G14" s="48">
        <f t="shared" ref="G14:O14" si="1">G11</f>
        <v>0</v>
      </c>
      <c r="H14" s="48">
        <f t="shared" si="1"/>
        <v>0</v>
      </c>
      <c r="I14" s="48">
        <f t="shared" si="1"/>
        <v>0</v>
      </c>
      <c r="J14" s="48">
        <f t="shared" si="1"/>
        <v>0</v>
      </c>
      <c r="K14" s="48">
        <f t="shared" si="1"/>
        <v>0</v>
      </c>
      <c r="L14" s="48">
        <f t="shared" si="1"/>
        <v>0</v>
      </c>
      <c r="M14" s="48">
        <f t="shared" si="1"/>
        <v>0</v>
      </c>
      <c r="N14" s="48">
        <f t="shared" si="1"/>
        <v>0</v>
      </c>
      <c r="O14" s="48">
        <f t="shared" si="1"/>
        <v>0</v>
      </c>
      <c r="P14" s="49"/>
      <c r="Q14" s="23"/>
      <c r="R14" s="42">
        <f>SMALL($G$14:$O$14,1)</f>
        <v>0</v>
      </c>
      <c r="S14" s="42">
        <f>SMALL($G$14:$O$14,2)</f>
        <v>0</v>
      </c>
      <c r="T14" s="42">
        <f>SMALL($G$14:$O$14,3)</f>
        <v>0</v>
      </c>
      <c r="U14" s="42">
        <f>SMALL($G$14:$O$14,4)</f>
        <v>0</v>
      </c>
      <c r="V14" s="42">
        <f>SMALL($G$14:$O$14,5)</f>
        <v>0</v>
      </c>
      <c r="W14" s="42">
        <f>SMALL($G$14:$O$14,6)</f>
        <v>0</v>
      </c>
      <c r="X14" s="42">
        <f>SMALL($G$14:$O$14,7)</f>
        <v>0</v>
      </c>
      <c r="Y14" s="42">
        <f>SMALL($G$14:$O$14,8)</f>
        <v>0</v>
      </c>
      <c r="Z14" s="42">
        <f>SMALL($G$14:$O$14,9)</f>
        <v>0</v>
      </c>
    </row>
    <row r="15" spans="1:26" ht="39.950000000000003" customHeight="1" thickBot="1" x14ac:dyDescent="0.3">
      <c r="A15" s="321"/>
      <c r="B15" s="121">
        <f>G3</f>
        <v>0</v>
      </c>
      <c r="C15" s="97">
        <f>B8</f>
        <v>0</v>
      </c>
      <c r="D15" s="109">
        <f>C8</f>
        <v>0</v>
      </c>
      <c r="E15" s="333">
        <f>'Coups rendus'!G12</f>
        <v>0</v>
      </c>
      <c r="F15" s="334"/>
      <c r="G15" s="50" t="str">
        <f t="shared" ref="G15:O15" si="2">IF($E$15=0,"",IF($E$15&gt;=1,IF(G14=$R$14,"/",IF($E$15&gt;=2,IF(G14=$S$14,"/",IF($E$15&gt;=3,IF(G14=$T$14,"/",IF($E$15&gt;=4,IF(G14=$U$14,"/",IF($E$15&gt;=5,IF(G14=$V$14,"/",IF($E$15&gt;=6,IF(G14=$W$14,"/",IF($E$15&gt;=7,IF(G14=$X$14,"/",IF($E$15&gt;=8,IF(G14=$Y$14,"/",IF($E$15&gt;=9,IF(G14=$Z$14,"/",""),"")),"")),"")),"")),"")),"")),"")),"")),""))</f>
        <v/>
      </c>
      <c r="H15" s="50" t="str">
        <f t="shared" si="2"/>
        <v/>
      </c>
      <c r="I15" s="50" t="str">
        <f t="shared" si="2"/>
        <v/>
      </c>
      <c r="J15" s="50" t="str">
        <f t="shared" si="2"/>
        <v/>
      </c>
      <c r="K15" s="50" t="str">
        <f t="shared" si="2"/>
        <v/>
      </c>
      <c r="L15" s="50" t="str">
        <f t="shared" si="2"/>
        <v/>
      </c>
      <c r="M15" s="50" t="str">
        <f t="shared" si="2"/>
        <v/>
      </c>
      <c r="N15" s="50" t="str">
        <f t="shared" si="2"/>
        <v/>
      </c>
      <c r="O15" s="50" t="str">
        <f t="shared" si="2"/>
        <v/>
      </c>
      <c r="P15" s="51"/>
      <c r="Q15" s="23"/>
    </row>
    <row r="16" spans="1:26" ht="39.950000000000003" hidden="1" customHeight="1" thickTop="1" thickBot="1" x14ac:dyDescent="0.35">
      <c r="A16" s="321"/>
      <c r="B16" s="122"/>
      <c r="C16" s="98"/>
      <c r="D16" s="110"/>
      <c r="E16" s="52"/>
      <c r="F16" s="53"/>
      <c r="G16" s="53">
        <f t="shared" ref="G16:O16" si="3">G11</f>
        <v>0</v>
      </c>
      <c r="H16" s="53">
        <f t="shared" si="3"/>
        <v>0</v>
      </c>
      <c r="I16" s="53">
        <f t="shared" si="3"/>
        <v>0</v>
      </c>
      <c r="J16" s="53">
        <f t="shared" si="3"/>
        <v>0</v>
      </c>
      <c r="K16" s="53">
        <f t="shared" si="3"/>
        <v>0</v>
      </c>
      <c r="L16" s="53">
        <f t="shared" si="3"/>
        <v>0</v>
      </c>
      <c r="M16" s="53">
        <f t="shared" si="3"/>
        <v>0</v>
      </c>
      <c r="N16" s="53">
        <f t="shared" si="3"/>
        <v>0</v>
      </c>
      <c r="O16" s="53">
        <f t="shared" si="3"/>
        <v>0</v>
      </c>
      <c r="P16" s="54"/>
      <c r="Q16" s="23"/>
      <c r="R16" s="42">
        <f>SMALL($G$16:$O$16,1)</f>
        <v>0</v>
      </c>
      <c r="S16" s="42">
        <f>SMALL($G$16:$O$16,2)</f>
        <v>0</v>
      </c>
      <c r="T16" s="42">
        <f>SMALL($G$16:$O$16,3)</f>
        <v>0</v>
      </c>
      <c r="U16" s="42">
        <f>SMALL($G$16:$O$16,4)</f>
        <v>0</v>
      </c>
      <c r="V16" s="42">
        <f>SMALL($G$16:$O$16,5)</f>
        <v>0</v>
      </c>
      <c r="W16" s="42">
        <f>SMALL($G$16:$O$16,6)</f>
        <v>0</v>
      </c>
      <c r="X16" s="42">
        <f>SMALL($G$16:$O$16,7)</f>
        <v>0</v>
      </c>
      <c r="Y16" s="42">
        <f>SMALL($G$16:$O$16,8)</f>
        <v>0</v>
      </c>
      <c r="Z16" s="42">
        <f>SMALL($G$16:$O$16,9)</f>
        <v>0</v>
      </c>
    </row>
    <row r="17" spans="1:30" ht="39.950000000000003" customHeight="1" thickTop="1" x14ac:dyDescent="0.25">
      <c r="A17" s="321"/>
      <c r="B17" s="123">
        <f>M3</f>
        <v>0</v>
      </c>
      <c r="C17" s="99">
        <f>B9</f>
        <v>0</v>
      </c>
      <c r="D17" s="111">
        <f>C9</f>
        <v>0</v>
      </c>
      <c r="E17" s="335">
        <f>'Coups rendus'!M11</f>
        <v>0</v>
      </c>
      <c r="F17" s="336"/>
      <c r="G17" s="55" t="str">
        <f t="shared" ref="G17:O17" si="4">IF($E$17=0,"",IF($E$17&gt;=1,IF(G16=$R$16,"/",IF($E$17&gt;=2,IF(G16=$S$16,"/",IF($E$17&gt;=3,IF(G16=$T$16,"/",IF($E$17&gt;=4,IF(G16=$U$16,"/",IF($E$17&gt;=5,IF(G16=$V$16,"/",IF($E$17&gt;=6,IF(G16=$W$16,"/",IF($E$17&gt;=7,IF(G16=$X$16,"/",IF($E$17&gt;=8,IF(G16=$Y$16,"/",IF($E$17&gt;=9,IF(G16=$Z$16,"/",""),"")),"")),"")),"")),"")),"")),"")),"")),""))</f>
        <v/>
      </c>
      <c r="H17" s="55" t="str">
        <f t="shared" si="4"/>
        <v/>
      </c>
      <c r="I17" s="55" t="str">
        <f t="shared" si="4"/>
        <v/>
      </c>
      <c r="J17" s="55" t="str">
        <f t="shared" si="4"/>
        <v/>
      </c>
      <c r="K17" s="55" t="str">
        <f t="shared" si="4"/>
        <v/>
      </c>
      <c r="L17" s="55" t="str">
        <f t="shared" si="4"/>
        <v/>
      </c>
      <c r="M17" s="55" t="str">
        <f t="shared" si="4"/>
        <v/>
      </c>
      <c r="N17" s="55" t="str">
        <f t="shared" si="4"/>
        <v/>
      </c>
      <c r="O17" s="55" t="str">
        <f t="shared" si="4"/>
        <v/>
      </c>
      <c r="P17" s="56"/>
      <c r="Q17" s="68"/>
      <c r="AC17" s="57"/>
    </row>
    <row r="18" spans="1:30" ht="39.950000000000003" hidden="1" customHeight="1" x14ac:dyDescent="0.3">
      <c r="A18" s="321"/>
      <c r="B18" s="120"/>
      <c r="C18" s="96"/>
      <c r="D18" s="108"/>
      <c r="E18" s="47"/>
      <c r="F18" s="48"/>
      <c r="G18" s="48">
        <f t="shared" ref="G18:O18" si="5">G11</f>
        <v>0</v>
      </c>
      <c r="H18" s="48">
        <f t="shared" si="5"/>
        <v>0</v>
      </c>
      <c r="I18" s="48">
        <f t="shared" si="5"/>
        <v>0</v>
      </c>
      <c r="J18" s="48">
        <f t="shared" si="5"/>
        <v>0</v>
      </c>
      <c r="K18" s="48">
        <f t="shared" si="5"/>
        <v>0</v>
      </c>
      <c r="L18" s="48">
        <f t="shared" si="5"/>
        <v>0</v>
      </c>
      <c r="M18" s="48">
        <f t="shared" si="5"/>
        <v>0</v>
      </c>
      <c r="N18" s="48">
        <f t="shared" si="5"/>
        <v>0</v>
      </c>
      <c r="O18" s="48">
        <f t="shared" si="5"/>
        <v>0</v>
      </c>
      <c r="P18" s="49"/>
      <c r="Q18" s="68"/>
      <c r="R18" s="42">
        <f>SMALL($G$18:$O$18,1)</f>
        <v>0</v>
      </c>
      <c r="S18" s="42">
        <f>SMALL($G$18:$O$18,2)</f>
        <v>0</v>
      </c>
      <c r="T18" s="42">
        <f>SMALL($G$18:$O$18,3)</f>
        <v>0</v>
      </c>
      <c r="U18" s="42">
        <f>SMALL($G$18:$O$18,4)</f>
        <v>0</v>
      </c>
      <c r="V18" s="42">
        <f>SMALL($G$18:$O$18,5)</f>
        <v>0</v>
      </c>
      <c r="W18" s="42">
        <f>SMALL($G$18:$O$18,6)</f>
        <v>0</v>
      </c>
      <c r="X18" s="42">
        <f>SMALL($G$18:$O$18,7)</f>
        <v>0</v>
      </c>
      <c r="Y18" s="42">
        <f>SMALL($G$18:$O$18,8)</f>
        <v>0</v>
      </c>
      <c r="Z18" s="42">
        <f>SMALL($G$18:$O$18,9)</f>
        <v>0</v>
      </c>
    </row>
    <row r="19" spans="1:30" ht="39.950000000000003" customHeight="1" thickBot="1" x14ac:dyDescent="0.3">
      <c r="A19" s="321"/>
      <c r="B19" s="124">
        <f>M3</f>
        <v>0</v>
      </c>
      <c r="C19" s="100">
        <f>B10</f>
        <v>0</v>
      </c>
      <c r="D19" s="112">
        <f>C10</f>
        <v>0</v>
      </c>
      <c r="E19" s="337">
        <f>'Coups rendus'!M12</f>
        <v>0</v>
      </c>
      <c r="F19" s="296"/>
      <c r="G19" s="58" t="str">
        <f t="shared" ref="G19:O19" si="6">IF($E$19=0,"",IF($E$19&gt;=1,IF(G18=$R$18,"/",IF($E$19&gt;=2,IF(G18=$S$18,"/",IF($E$19&gt;=3,IF(G18=$T$18,"/",IF($E$19&gt;=4,IF(G18=$U$18,"/",IF($E$19&gt;=5,IF(G18=$V$18,"/",IF($E$19&gt;=6,IF(G18=$W$18,"/",IF($E$19&gt;=7,IF(G18=$X$18,"/",IF($E$19&gt;=8,IF(G18=$Y$18,"/",IF($E$19&gt;=9,IF(G18=$Z$18,"/",""),"")),"")),"")),"")),"")),"")),"")),"")),""))</f>
        <v/>
      </c>
      <c r="H19" s="58" t="str">
        <f t="shared" si="6"/>
        <v/>
      </c>
      <c r="I19" s="58" t="str">
        <f t="shared" si="6"/>
        <v/>
      </c>
      <c r="J19" s="58" t="str">
        <f t="shared" si="6"/>
        <v/>
      </c>
      <c r="K19" s="58" t="str">
        <f t="shared" si="6"/>
        <v/>
      </c>
      <c r="L19" s="58" t="str">
        <f t="shared" si="6"/>
        <v/>
      </c>
      <c r="M19" s="58" t="str">
        <f t="shared" si="6"/>
        <v/>
      </c>
      <c r="N19" s="58" t="str">
        <f t="shared" si="6"/>
        <v/>
      </c>
      <c r="O19" s="58" t="str">
        <f t="shared" si="6"/>
        <v/>
      </c>
      <c r="P19" s="59"/>
      <c r="Q19" s="68"/>
      <c r="AD19" s="88"/>
    </row>
    <row r="20" spans="1:30" ht="24.95" customHeight="1" x14ac:dyDescent="0.25">
      <c r="A20" s="21"/>
      <c r="B20" s="22"/>
      <c r="C20" s="22"/>
      <c r="D20" s="22"/>
      <c r="E20" s="22"/>
      <c r="F20" s="60"/>
      <c r="G20" s="25"/>
      <c r="H20" s="25"/>
      <c r="I20" s="25"/>
      <c r="J20" s="25"/>
      <c r="K20" s="25"/>
      <c r="L20" s="25"/>
      <c r="M20" s="25"/>
      <c r="N20" s="25"/>
      <c r="O20" s="25"/>
      <c r="P20" s="61"/>
      <c r="Q20" s="23"/>
    </row>
    <row r="21" spans="1:30" ht="24.95" customHeight="1" x14ac:dyDescent="0.25">
      <c r="A21" s="21"/>
      <c r="B21" s="22"/>
      <c r="C21" s="22"/>
      <c r="D21" s="22"/>
      <c r="E21" s="22"/>
      <c r="F21" s="38" t="s">
        <v>1</v>
      </c>
      <c r="G21" s="39">
        <f>Données!K47</f>
        <v>10</v>
      </c>
      <c r="H21" s="39">
        <f>Données!L47</f>
        <v>11</v>
      </c>
      <c r="I21" s="39">
        <f>Données!M47</f>
        <v>12</v>
      </c>
      <c r="J21" s="39">
        <f>Données!N47</f>
        <v>13</v>
      </c>
      <c r="K21" s="39">
        <f>Données!O47</f>
        <v>14</v>
      </c>
      <c r="L21" s="39">
        <f>Données!P47</f>
        <v>15</v>
      </c>
      <c r="M21" s="39">
        <f>Données!Q47</f>
        <v>16</v>
      </c>
      <c r="N21" s="39">
        <f>Données!R47</f>
        <v>17</v>
      </c>
      <c r="O21" s="39">
        <f>Données!S47</f>
        <v>18</v>
      </c>
      <c r="P21" s="21"/>
      <c r="Q21" s="23"/>
    </row>
    <row r="22" spans="1:30" ht="24.95" customHeight="1" x14ac:dyDescent="0.25">
      <c r="A22" s="21"/>
      <c r="B22" s="22"/>
      <c r="C22" s="22"/>
      <c r="D22" s="22"/>
      <c r="E22" s="22"/>
      <c r="F22" s="40" t="s">
        <v>42</v>
      </c>
      <c r="G22" s="17">
        <f>Données!K48</f>
        <v>0</v>
      </c>
      <c r="H22" s="17">
        <f>Données!L48</f>
        <v>0</v>
      </c>
      <c r="I22" s="17">
        <f>Données!M48</f>
        <v>0</v>
      </c>
      <c r="J22" s="17">
        <f>Données!N48</f>
        <v>0</v>
      </c>
      <c r="K22" s="17">
        <f>Données!O48</f>
        <v>0</v>
      </c>
      <c r="L22" s="17">
        <f>Données!P48</f>
        <v>0</v>
      </c>
      <c r="M22" s="17">
        <f>Données!Q48</f>
        <v>0</v>
      </c>
      <c r="N22" s="17">
        <f>Données!R48</f>
        <v>0</v>
      </c>
      <c r="O22" s="17">
        <f>Données!S48</f>
        <v>0</v>
      </c>
      <c r="P22" s="21"/>
      <c r="Q22" s="23"/>
    </row>
    <row r="23" spans="1:30" ht="24.95" customHeight="1" x14ac:dyDescent="0.25">
      <c r="A23" s="21"/>
      <c r="B23" s="22"/>
      <c r="C23" s="22"/>
      <c r="D23" s="22"/>
      <c r="E23" s="22"/>
      <c r="F23" s="14" t="s">
        <v>2</v>
      </c>
      <c r="G23" s="14">
        <f>Données!K49</f>
        <v>0</v>
      </c>
      <c r="H23" s="14">
        <f>Données!L49</f>
        <v>0</v>
      </c>
      <c r="I23" s="14">
        <f>Données!M49</f>
        <v>0</v>
      </c>
      <c r="J23" s="14">
        <f>Données!N49</f>
        <v>0</v>
      </c>
      <c r="K23" s="14">
        <f>Données!O49</f>
        <v>0</v>
      </c>
      <c r="L23" s="14">
        <f>Données!P49</f>
        <v>0</v>
      </c>
      <c r="M23" s="14">
        <f>Données!Q49</f>
        <v>0</v>
      </c>
      <c r="N23" s="14">
        <f>Données!R49</f>
        <v>0</v>
      </c>
      <c r="O23" s="14">
        <f>Données!S49</f>
        <v>0</v>
      </c>
      <c r="P23" s="21"/>
      <c r="Q23" s="23"/>
    </row>
    <row r="24" spans="1:30" ht="24.95" customHeight="1" x14ac:dyDescent="0.25">
      <c r="A24" s="21"/>
      <c r="B24" s="22"/>
      <c r="C24" s="22"/>
      <c r="D24" s="22"/>
      <c r="E24" s="22"/>
      <c r="F24" s="15" t="s">
        <v>3</v>
      </c>
      <c r="G24" s="15">
        <f>Données!K50</f>
        <v>0</v>
      </c>
      <c r="H24" s="15">
        <f>Données!L50</f>
        <v>0</v>
      </c>
      <c r="I24" s="15">
        <f>Données!M50</f>
        <v>0</v>
      </c>
      <c r="J24" s="15">
        <f>Données!N50</f>
        <v>0</v>
      </c>
      <c r="K24" s="15">
        <f>Données!O50</f>
        <v>0</v>
      </c>
      <c r="L24" s="15">
        <f>Données!P50</f>
        <v>0</v>
      </c>
      <c r="M24" s="15">
        <f>Données!Q50</f>
        <v>0</v>
      </c>
      <c r="N24" s="15">
        <f>Données!R50</f>
        <v>0</v>
      </c>
      <c r="O24" s="15">
        <f>Données!S50</f>
        <v>0</v>
      </c>
      <c r="P24" s="21"/>
      <c r="Q24" s="23"/>
    </row>
    <row r="25" spans="1:30" ht="24.95" customHeight="1" x14ac:dyDescent="0.3">
      <c r="A25" s="21"/>
      <c r="B25" s="22"/>
      <c r="C25" s="22"/>
      <c r="D25" s="22"/>
      <c r="E25" s="22"/>
      <c r="F25" s="16" t="s">
        <v>4</v>
      </c>
      <c r="G25" s="41">
        <f>Données!K51</f>
        <v>0</v>
      </c>
      <c r="H25" s="41">
        <f>Données!L51</f>
        <v>0</v>
      </c>
      <c r="I25" s="41">
        <f>Données!M51</f>
        <v>0</v>
      </c>
      <c r="J25" s="41">
        <f>Données!N51</f>
        <v>0</v>
      </c>
      <c r="K25" s="41">
        <f>Données!O51</f>
        <v>0</v>
      </c>
      <c r="L25" s="41">
        <f>Données!P51</f>
        <v>0</v>
      </c>
      <c r="M25" s="41">
        <f>Données!Q51</f>
        <v>0</v>
      </c>
      <c r="N25" s="41">
        <f>Données!R51</f>
        <v>0</v>
      </c>
      <c r="O25" s="41">
        <f>Données!S51</f>
        <v>0</v>
      </c>
      <c r="P25" s="24"/>
      <c r="Q25" s="23"/>
      <c r="R25" s="42">
        <f>SMALL($G$25:$O$25,1)</f>
        <v>0</v>
      </c>
      <c r="S25" s="42">
        <f>SMALL($G$25:$O$25,2)</f>
        <v>0</v>
      </c>
      <c r="T25" s="42">
        <f>SMALL($G$25:$O$25,3)</f>
        <v>0</v>
      </c>
      <c r="U25" s="42">
        <f>SMALL($G$25:$O$25,4)</f>
        <v>0</v>
      </c>
      <c r="V25" s="42">
        <f>SMALL($G$25:$O$25,5)</f>
        <v>0</v>
      </c>
      <c r="W25" s="42">
        <f>SMALL($G$25:$O$25,6)</f>
        <v>0</v>
      </c>
      <c r="X25" s="42">
        <f>SMALL($G$25:$O$25,7)</f>
        <v>0</v>
      </c>
      <c r="Y25" s="42">
        <f>SMALL($G$25:$O$25,8)</f>
        <v>0</v>
      </c>
      <c r="Z25" s="42">
        <f>SMALL($G$25:$O$25,9)</f>
        <v>0</v>
      </c>
    </row>
    <row r="26" spans="1:30" ht="24.95" customHeight="1" thickBot="1" x14ac:dyDescent="0.35">
      <c r="A26" s="21"/>
      <c r="B26" s="23"/>
      <c r="C26" s="43" t="s">
        <v>5</v>
      </c>
      <c r="D26" s="80"/>
      <c r="E26" s="295" t="s">
        <v>70</v>
      </c>
      <c r="F26" s="322"/>
      <c r="G26" s="44"/>
      <c r="H26" s="44"/>
      <c r="I26" s="44"/>
      <c r="J26" s="44"/>
      <c r="K26" s="44"/>
      <c r="L26" s="44"/>
      <c r="M26" s="44"/>
      <c r="N26" s="44"/>
      <c r="O26" s="19"/>
      <c r="P26" s="43" t="s">
        <v>6</v>
      </c>
      <c r="Q26" s="23"/>
      <c r="R26" s="42"/>
      <c r="S26" s="42"/>
      <c r="T26" s="42"/>
      <c r="U26" s="42"/>
      <c r="V26" s="42"/>
      <c r="W26" s="42"/>
      <c r="X26" s="42"/>
      <c r="Y26" s="42"/>
      <c r="Z26" s="42"/>
    </row>
    <row r="27" spans="1:30" ht="39.950000000000003" customHeight="1" thickBot="1" x14ac:dyDescent="0.3">
      <c r="A27" s="321" t="s">
        <v>8</v>
      </c>
      <c r="B27" s="130">
        <f>G3</f>
        <v>0</v>
      </c>
      <c r="C27" s="140">
        <f>B7</f>
        <v>0</v>
      </c>
      <c r="D27" s="150">
        <f>C7</f>
        <v>0</v>
      </c>
      <c r="E27" s="323">
        <f>'Coups rendus'!G25</f>
        <v>0</v>
      </c>
      <c r="F27" s="324"/>
      <c r="G27" s="62" t="str">
        <f t="shared" ref="G27:O27" si="7">IF($E$27=0,"",IF($E$27&gt;=1,IF(G25=$R$25,"/",IF($E$27&gt;=2,IF(G25=$S$25,"/",IF($E$27&gt;=3,IF(G25=$T$25,"/",IF($E$27&gt;=4,IF(G25=$U$25,"/",IF($E$27&gt;=5,IF(G25=$V$25,"/",IF($E$27&gt;=6,IF(G25=$W$25,"/",IF($E$27&gt;=7,IF(G25=$X$25,"/",IF($E$27&gt;=8,IF(G25=$Y$25,"/",IF($E$27&gt;=9,IF(G25=$Z$25,"/",""),"")),"")),"")),"")),"")),"")),"")),"")),""))</f>
        <v/>
      </c>
      <c r="H27" s="62" t="str">
        <f t="shared" si="7"/>
        <v/>
      </c>
      <c r="I27" s="62" t="str">
        <f t="shared" si="7"/>
        <v/>
      </c>
      <c r="J27" s="62" t="str">
        <f t="shared" si="7"/>
        <v/>
      </c>
      <c r="K27" s="62" t="str">
        <f t="shared" si="7"/>
        <v/>
      </c>
      <c r="L27" s="62" t="str">
        <f t="shared" si="7"/>
        <v/>
      </c>
      <c r="M27" s="62" t="str">
        <f t="shared" si="7"/>
        <v/>
      </c>
      <c r="N27" s="62" t="str">
        <f t="shared" si="7"/>
        <v/>
      </c>
      <c r="O27" s="62" t="str">
        <f t="shared" si="7"/>
        <v/>
      </c>
      <c r="P27" s="63"/>
      <c r="Q27" s="23"/>
    </row>
    <row r="28" spans="1:30" ht="39.950000000000003" hidden="1" customHeight="1" thickTop="1" thickBot="1" x14ac:dyDescent="0.35">
      <c r="A28" s="321"/>
      <c r="B28" s="122"/>
      <c r="C28" s="98"/>
      <c r="D28" s="110"/>
      <c r="E28" s="52"/>
      <c r="F28" s="53"/>
      <c r="G28" s="53">
        <f>G25</f>
        <v>0</v>
      </c>
      <c r="H28" s="53">
        <f t="shared" ref="H28:O28" si="8">H25</f>
        <v>0</v>
      </c>
      <c r="I28" s="53">
        <f t="shared" si="8"/>
        <v>0</v>
      </c>
      <c r="J28" s="53">
        <f t="shared" si="8"/>
        <v>0</v>
      </c>
      <c r="K28" s="53">
        <f t="shared" si="8"/>
        <v>0</v>
      </c>
      <c r="L28" s="53">
        <f t="shared" si="8"/>
        <v>0</v>
      </c>
      <c r="M28" s="53">
        <f t="shared" si="8"/>
        <v>0</v>
      </c>
      <c r="N28" s="53">
        <f t="shared" si="8"/>
        <v>0</v>
      </c>
      <c r="O28" s="53">
        <f t="shared" si="8"/>
        <v>0</v>
      </c>
      <c r="P28" s="64"/>
      <c r="Q28" s="23"/>
      <c r="R28" s="42">
        <f>SMALL($G$28:$O$28,1)</f>
        <v>0</v>
      </c>
      <c r="S28" s="42">
        <f>SMALL($G$28:$O$28,2)</f>
        <v>0</v>
      </c>
      <c r="T28" s="42">
        <f>SMALL($G$28:$O$28,3)</f>
        <v>0</v>
      </c>
      <c r="U28" s="42">
        <f>SMALL($G$28:$O$28,4)</f>
        <v>0</v>
      </c>
      <c r="V28" s="42">
        <f>SMALL($G$28:$O$28,5)</f>
        <v>0</v>
      </c>
      <c r="W28" s="42">
        <f>SMALL($G$28:$O$28,6)</f>
        <v>0</v>
      </c>
      <c r="X28" s="42">
        <f>SMALL($G$28:$O$28,7)</f>
        <v>0</v>
      </c>
      <c r="Y28" s="42">
        <f>SMALL($G$28:$O$28,8)</f>
        <v>0</v>
      </c>
      <c r="Z28" s="42">
        <f>SMALL($G$28:$O$28,9)</f>
        <v>0</v>
      </c>
    </row>
    <row r="29" spans="1:30" ht="39.950000000000003" customHeight="1" thickTop="1" thickBot="1" x14ac:dyDescent="0.3">
      <c r="A29" s="321"/>
      <c r="B29" s="131">
        <f>M3</f>
        <v>0</v>
      </c>
      <c r="C29" s="141">
        <f>B9</f>
        <v>0</v>
      </c>
      <c r="D29" s="151">
        <f>C9</f>
        <v>0</v>
      </c>
      <c r="E29" s="325">
        <f>'Coups rendus'!M25</f>
        <v>0</v>
      </c>
      <c r="F29" s="326"/>
      <c r="G29" s="69" t="str">
        <f t="shared" ref="G29:O29" si="9">IF($E$29=0,"",IF($E$29&gt;=1,IF(G28=$R$28,"/",IF($E$29&gt;=2,IF(G28=$S$28,"/",IF($E$29&gt;=3,IF(G28=$T$28,"/",IF($E$29&gt;=4,IF(G28=$U$28,"/",IF($E$29&gt;=5,IF(G28=$V$28,"/",IF($E$29&gt;=6,IF(G28=$W$28,"/",IF($E$29&gt;=7,IF(G28=$X$28,"/",IF($E$29&gt;=8,IF(G28=$Y$28,"/",IF($E$29&gt;=9,IF(G28=$Z$28,"/",""),"")),"")),"")),"")),"")),"")),"")),"")),""))</f>
        <v/>
      </c>
      <c r="H29" s="69" t="str">
        <f t="shared" si="9"/>
        <v/>
      </c>
      <c r="I29" s="69" t="str">
        <f t="shared" si="9"/>
        <v/>
      </c>
      <c r="J29" s="69" t="str">
        <f t="shared" si="9"/>
        <v/>
      </c>
      <c r="K29" s="69" t="str">
        <f t="shared" si="9"/>
        <v/>
      </c>
      <c r="L29" s="69" t="str">
        <f t="shared" si="9"/>
        <v/>
      </c>
      <c r="M29" s="69" t="str">
        <f t="shared" si="9"/>
        <v/>
      </c>
      <c r="N29" s="69" t="str">
        <f t="shared" si="9"/>
        <v/>
      </c>
      <c r="O29" s="69" t="str">
        <f t="shared" si="9"/>
        <v/>
      </c>
      <c r="P29" s="70"/>
      <c r="Q29" s="23"/>
    </row>
    <row r="30" spans="1:30" ht="39.950000000000003" hidden="1" customHeight="1" x14ac:dyDescent="0.3">
      <c r="A30" s="321"/>
      <c r="B30" s="132"/>
      <c r="C30" s="142"/>
      <c r="D30" s="152"/>
      <c r="E30" s="71"/>
      <c r="F30" s="72"/>
      <c r="G30" s="72">
        <f>G25</f>
        <v>0</v>
      </c>
      <c r="H30" s="72">
        <f t="shared" ref="H30:O30" si="10">H25</f>
        <v>0</v>
      </c>
      <c r="I30" s="72">
        <f t="shared" si="10"/>
        <v>0</v>
      </c>
      <c r="J30" s="72">
        <f t="shared" si="10"/>
        <v>0</v>
      </c>
      <c r="K30" s="72">
        <f t="shared" si="10"/>
        <v>0</v>
      </c>
      <c r="L30" s="72">
        <f t="shared" si="10"/>
        <v>0</v>
      </c>
      <c r="M30" s="72">
        <f t="shared" si="10"/>
        <v>0</v>
      </c>
      <c r="N30" s="72">
        <f t="shared" si="10"/>
        <v>0</v>
      </c>
      <c r="O30" s="72">
        <f t="shared" si="10"/>
        <v>0</v>
      </c>
      <c r="P30" s="73"/>
      <c r="Q30" s="23"/>
      <c r="R30" s="42">
        <f>SMALL($G$30:$O$30,1)</f>
        <v>0</v>
      </c>
      <c r="S30" s="42">
        <f>SMALL($G$30:$O$30,2)</f>
        <v>0</v>
      </c>
      <c r="T30" s="42">
        <f>SMALL($G$30:$O$30,3)</f>
        <v>0</v>
      </c>
      <c r="U30" s="42">
        <f>SMALL($G$30:$O$30,4)</f>
        <v>0</v>
      </c>
      <c r="V30" s="42">
        <f>SMALL($G$30:$O$30,5)</f>
        <v>0</v>
      </c>
      <c r="W30" s="42">
        <f>SMALL($G$30:$O$30,6)</f>
        <v>0</v>
      </c>
      <c r="X30" s="42">
        <f>SMALL($G$30:$O$30,7)</f>
        <v>0</v>
      </c>
      <c r="Y30" s="42">
        <f>SMALL($G$30:$O$30,8)</f>
        <v>0</v>
      </c>
      <c r="Z30" s="42">
        <f>SMALL($G$30:$O$30,9)</f>
        <v>0</v>
      </c>
    </row>
    <row r="31" spans="1:30" ht="39.950000000000003" customHeight="1" thickTop="1" thickBot="1" x14ac:dyDescent="0.3">
      <c r="A31" s="321"/>
      <c r="B31" s="133">
        <f>G3</f>
        <v>0</v>
      </c>
      <c r="C31" s="143">
        <f>B8</f>
        <v>0</v>
      </c>
      <c r="D31" s="153">
        <f>C8</f>
        <v>0</v>
      </c>
      <c r="E31" s="327">
        <f>'Coups rendus'!G26</f>
        <v>0</v>
      </c>
      <c r="F31" s="328"/>
      <c r="G31" s="74" t="str">
        <f t="shared" ref="G31:O31" si="11">IF($E$31=0,"",IF($E$31&gt;=1,IF(G30=$R$30,"/",IF($E$31&gt;=2,IF(G30=$S$30,"/",IF($E$31&gt;=3,IF(G30=$T$30,"/",IF($E$31&gt;=4,IF(G30=$U$30,"/",IF($E$31&gt;=5,IF(G30=$V$30,"/",IF($E$31&gt;=6,IF(G30=$W$30,"/",IF($E$31&gt;=7,IF(G30=$X$30,"/",IF($E$31&gt;=8,IF(G30=$Y$30,"/",IF($E$31&gt;=9,IF(G30=$Z$30,"/",""),"")),"")),"")),"")),"")),"")),"")),"")),""))</f>
        <v/>
      </c>
      <c r="H31" s="74" t="str">
        <f t="shared" si="11"/>
        <v/>
      </c>
      <c r="I31" s="74" t="str">
        <f t="shared" si="11"/>
        <v/>
      </c>
      <c r="J31" s="74" t="str">
        <f t="shared" si="11"/>
        <v/>
      </c>
      <c r="K31" s="74" t="str">
        <f t="shared" si="11"/>
        <v/>
      </c>
      <c r="L31" s="74" t="str">
        <f t="shared" si="11"/>
        <v/>
      </c>
      <c r="M31" s="74" t="str">
        <f t="shared" si="11"/>
        <v/>
      </c>
      <c r="N31" s="74" t="str">
        <f t="shared" si="11"/>
        <v/>
      </c>
      <c r="O31" s="74" t="str">
        <f t="shared" si="11"/>
        <v/>
      </c>
      <c r="P31" s="75"/>
      <c r="Q31" s="23"/>
    </row>
    <row r="32" spans="1:30" ht="39.950000000000003" hidden="1" customHeight="1" thickTop="1" thickBot="1" x14ac:dyDescent="0.35">
      <c r="A32" s="321"/>
      <c r="B32" s="122"/>
      <c r="C32" s="98"/>
      <c r="D32" s="110"/>
      <c r="E32" s="52"/>
      <c r="F32" s="53"/>
      <c r="G32" s="53">
        <f>G25</f>
        <v>0</v>
      </c>
      <c r="H32" s="53">
        <f t="shared" ref="H32:O32" si="12">H25</f>
        <v>0</v>
      </c>
      <c r="I32" s="53">
        <f t="shared" si="12"/>
        <v>0</v>
      </c>
      <c r="J32" s="53">
        <f t="shared" si="12"/>
        <v>0</v>
      </c>
      <c r="K32" s="53">
        <f t="shared" si="12"/>
        <v>0</v>
      </c>
      <c r="L32" s="53">
        <f t="shared" si="12"/>
        <v>0</v>
      </c>
      <c r="M32" s="53">
        <f t="shared" si="12"/>
        <v>0</v>
      </c>
      <c r="N32" s="53">
        <f t="shared" si="12"/>
        <v>0</v>
      </c>
      <c r="O32" s="53">
        <f t="shared" si="12"/>
        <v>0</v>
      </c>
      <c r="P32" s="64"/>
      <c r="Q32" s="23"/>
      <c r="R32" s="42">
        <f>SMALL($G$32:$O$32,1)</f>
        <v>0</v>
      </c>
      <c r="S32" s="42">
        <f>SMALL($G$32:$O$32,2)</f>
        <v>0</v>
      </c>
      <c r="T32" s="42">
        <f>SMALL($G$32:$O$32,3)</f>
        <v>0</v>
      </c>
      <c r="U32" s="42">
        <f>SMALL($G$32:$O$32,4)</f>
        <v>0</v>
      </c>
      <c r="V32" s="42">
        <f>SMALL($G$32:$O$32,5)</f>
        <v>0</v>
      </c>
      <c r="W32" s="42">
        <f>SMALL($G$32:$O$32,6)</f>
        <v>0</v>
      </c>
      <c r="X32" s="42">
        <f>SMALL($G$32:$O$32,7)</f>
        <v>0</v>
      </c>
      <c r="Y32" s="42">
        <f>SMALL($G$32:$O$32,8)</f>
        <v>0</v>
      </c>
      <c r="Z32" s="42">
        <f>SMALL($G$32:$O$32,9)</f>
        <v>0</v>
      </c>
    </row>
    <row r="33" spans="1:17" ht="39.950000000000003" customHeight="1" thickTop="1" thickBot="1" x14ac:dyDescent="0.3">
      <c r="A33" s="321"/>
      <c r="B33" s="134">
        <f>M3</f>
        <v>0</v>
      </c>
      <c r="C33" s="144">
        <f>B10</f>
        <v>0</v>
      </c>
      <c r="D33" s="154">
        <f>C10</f>
        <v>0</v>
      </c>
      <c r="E33" s="329">
        <f>'Coups rendus'!M26</f>
        <v>0</v>
      </c>
      <c r="F33" s="330"/>
      <c r="G33" s="65" t="str">
        <f t="shared" ref="G33:O33" si="13">IF($E$33=0,"",IF($E$33&gt;=1,IF(G32=$R$32,"/",IF($E$33&gt;=2,IF(G32=$S$32,"/",IF($E$33&gt;=3,IF(G32=$T$32,"/",IF($E$33&gt;=4,IF(G32=$U$32,"/",IF($E$33&gt;=5,IF(G32=$V$32,"/",IF($E$33&gt;=6,IF(G32=$W$32,"/",IF($E$33&gt;=7,IF(G32=$X$32,"/",IF($E$33&gt;=8,IF(G32=$Y$32,"/",IF($E$33&gt;=9,IF(G32=$Z$32,"/",""),"")),"")),"")),"")),"")),"")),"")),"")),""))</f>
        <v/>
      </c>
      <c r="H33" s="65" t="str">
        <f t="shared" si="13"/>
        <v/>
      </c>
      <c r="I33" s="65" t="str">
        <f t="shared" si="13"/>
        <v/>
      </c>
      <c r="J33" s="65" t="str">
        <f t="shared" si="13"/>
        <v/>
      </c>
      <c r="K33" s="65" t="str">
        <f t="shared" si="13"/>
        <v/>
      </c>
      <c r="L33" s="65" t="str">
        <f t="shared" si="13"/>
        <v/>
      </c>
      <c r="M33" s="65" t="str">
        <f t="shared" si="13"/>
        <v/>
      </c>
      <c r="N33" s="65" t="str">
        <f t="shared" si="13"/>
        <v/>
      </c>
      <c r="O33" s="65" t="str">
        <f t="shared" si="13"/>
        <v/>
      </c>
      <c r="P33" s="66"/>
      <c r="Q33" s="23"/>
    </row>
    <row r="34" spans="1:17" x14ac:dyDescent="0.25">
      <c r="A34" s="21"/>
      <c r="B34" s="22"/>
      <c r="C34" s="22"/>
      <c r="D34" s="87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3"/>
    </row>
    <row r="35" spans="1:17" ht="18" x14ac:dyDescent="0.25">
      <c r="A35" s="21"/>
      <c r="B35" s="23"/>
      <c r="C35" s="310" t="str">
        <f>Données!C29</f>
        <v>On place la balle sur le fairway.</v>
      </c>
      <c r="D35" s="311"/>
      <c r="E35" s="312"/>
      <c r="F35" s="312"/>
      <c r="G35" s="312"/>
      <c r="H35" s="312"/>
      <c r="I35" s="312"/>
      <c r="J35" s="312"/>
      <c r="K35" s="312"/>
      <c r="L35" s="312"/>
      <c r="M35" s="312"/>
      <c r="N35" s="312"/>
      <c r="O35" s="313"/>
      <c r="P35" s="21"/>
      <c r="Q35" s="23"/>
    </row>
    <row r="36" spans="1:17" ht="18" x14ac:dyDescent="0.25">
      <c r="A36" s="21"/>
      <c r="B36" s="23"/>
      <c r="C36" s="338" t="str">
        <f>Données!C30</f>
        <v xml:space="preserve"> </v>
      </c>
      <c r="D36" s="339"/>
      <c r="E36" s="305"/>
      <c r="F36" s="305"/>
      <c r="G36" s="305"/>
      <c r="H36" s="305"/>
      <c r="I36" s="305"/>
      <c r="J36" s="305"/>
      <c r="K36" s="305"/>
      <c r="L36" s="305"/>
      <c r="M36" s="305"/>
      <c r="N36" s="305"/>
      <c r="O36" s="316"/>
      <c r="P36" s="67"/>
      <c r="Q36" s="23"/>
    </row>
    <row r="37" spans="1:17" ht="18" x14ac:dyDescent="0.25">
      <c r="A37" s="21"/>
      <c r="B37" s="23"/>
      <c r="C37" s="338" t="str">
        <f>Données!C31</f>
        <v xml:space="preserve"> </v>
      </c>
      <c r="D37" s="339"/>
      <c r="E37" s="305"/>
      <c r="F37" s="305"/>
      <c r="G37" s="305"/>
      <c r="H37" s="305"/>
      <c r="I37" s="305"/>
      <c r="J37" s="305"/>
      <c r="K37" s="305"/>
      <c r="L37" s="305"/>
      <c r="M37" s="305"/>
      <c r="N37" s="305"/>
      <c r="O37" s="316"/>
      <c r="P37" s="67"/>
      <c r="Q37" s="23"/>
    </row>
    <row r="38" spans="1:17" ht="18" x14ac:dyDescent="0.25">
      <c r="A38" s="21"/>
      <c r="B38" s="23"/>
      <c r="C38" s="340" t="str">
        <f>Données!C32</f>
        <v xml:space="preserve"> </v>
      </c>
      <c r="D38" s="341"/>
      <c r="E38" s="319"/>
      <c r="F38" s="319"/>
      <c r="G38" s="319"/>
      <c r="H38" s="319"/>
      <c r="I38" s="319"/>
      <c r="J38" s="319"/>
      <c r="K38" s="319"/>
      <c r="L38" s="319"/>
      <c r="M38" s="319"/>
      <c r="N38" s="319"/>
      <c r="O38" s="320"/>
      <c r="P38" s="67"/>
      <c r="Q38" s="23"/>
    </row>
    <row r="39" spans="1:17" x14ac:dyDescent="0.25">
      <c r="A39" s="24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6"/>
    </row>
  </sheetData>
  <sheetProtection algorithmName="SHA-512" hashValue="fJUlw5ar+VYbp1vXrv68zxtuBzSO0CLuGFFZickpW1LPv4345nWjT+i62oEg/DzzuWo1NOMfsvDxpMGA9CqN8Q==" saltValue="KprCy3SG74NrPh8SB+o7HA==" spinCount="100000" sheet="1" objects="1" scenarios="1" selectLockedCells="1" selectUnlockedCells="1"/>
  <mergeCells count="25">
    <mergeCell ref="C35:O35"/>
    <mergeCell ref="C36:O36"/>
    <mergeCell ref="C37:O37"/>
    <mergeCell ref="C38:O38"/>
    <mergeCell ref="A13:A19"/>
    <mergeCell ref="A27:A33"/>
    <mergeCell ref="E13:F13"/>
    <mergeCell ref="E15:F15"/>
    <mergeCell ref="E17:F17"/>
    <mergeCell ref="E19:F19"/>
    <mergeCell ref="E26:F26"/>
    <mergeCell ref="E27:F27"/>
    <mergeCell ref="E29:F29"/>
    <mergeCell ref="E31:F31"/>
    <mergeCell ref="E33:F33"/>
    <mergeCell ref="E12:F12"/>
    <mergeCell ref="F5:I5"/>
    <mergeCell ref="J5:O5"/>
    <mergeCell ref="A1:Q1"/>
    <mergeCell ref="B3:F3"/>
    <mergeCell ref="G3:J3"/>
    <mergeCell ref="K3:L3"/>
    <mergeCell ref="M3:P3"/>
    <mergeCell ref="A6:A11"/>
    <mergeCell ref="C12:D12"/>
  </mergeCells>
  <pageMargins left="0.25" right="0.25" top="0.75" bottom="0.75" header="0.3" footer="0.3"/>
  <pageSetup paperSize="9" scale="5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9"/>
  <sheetViews>
    <sheetView showGridLines="0" zoomScaleNormal="100" workbookViewId="0">
      <selection activeCell="D10" sqref="D10"/>
    </sheetView>
  </sheetViews>
  <sheetFormatPr baseColWidth="10" defaultRowHeight="15" x14ac:dyDescent="0.25"/>
  <cols>
    <col min="1" max="1" width="6.7109375" style="20" customWidth="1"/>
    <col min="2" max="2" width="22.5703125" style="20" customWidth="1"/>
    <col min="3" max="3" width="24.7109375" style="20" customWidth="1"/>
    <col min="4" max="4" width="22.7109375" style="20" customWidth="1"/>
    <col min="5" max="5" width="3.7109375" style="20" customWidth="1"/>
    <col min="6" max="15" width="9.7109375" style="20" customWidth="1"/>
    <col min="16" max="16" width="12.5703125" style="20" customWidth="1"/>
    <col min="17" max="17" width="4" style="20" customWidth="1"/>
    <col min="18" max="26" width="11.42578125" style="20" hidden="1" customWidth="1"/>
    <col min="27" max="16384" width="11.42578125" style="20"/>
  </cols>
  <sheetData>
    <row r="1" spans="1:26" ht="36" customHeight="1" x14ac:dyDescent="0.5">
      <c r="A1" s="301" t="s">
        <v>0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3"/>
    </row>
    <row r="2" spans="1:26" ht="13.5" customHeight="1" x14ac:dyDescent="0.25">
      <c r="A2" s="180"/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2"/>
    </row>
    <row r="3" spans="1:26" s="31" customFormat="1" ht="29.25" customHeight="1" x14ac:dyDescent="0.25">
      <c r="A3" s="30"/>
      <c r="B3" s="308" t="str">
        <f>Données!L12</f>
        <v>2 janvier 1900</v>
      </c>
      <c r="C3" s="309"/>
      <c r="D3" s="309"/>
      <c r="E3" s="309"/>
      <c r="F3" s="309"/>
      <c r="G3" s="304">
        <f>Données!C14</f>
        <v>0</v>
      </c>
      <c r="H3" s="305"/>
      <c r="I3" s="305"/>
      <c r="J3" s="305"/>
      <c r="K3" s="306" t="s">
        <v>9</v>
      </c>
      <c r="L3" s="307"/>
      <c r="M3" s="304">
        <f>Données!K14</f>
        <v>0</v>
      </c>
      <c r="N3" s="305"/>
      <c r="O3" s="305"/>
      <c r="P3" s="305"/>
      <c r="Q3" s="182"/>
    </row>
    <row r="4" spans="1:26" ht="18.75" customHeight="1" x14ac:dyDescent="0.25">
      <c r="A4" s="32"/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33"/>
    </row>
    <row r="5" spans="1:26" ht="39.950000000000003" customHeight="1" x14ac:dyDescent="0.25">
      <c r="A5" s="34"/>
      <c r="B5" s="181"/>
      <c r="C5" s="181"/>
      <c r="D5" s="181"/>
      <c r="E5" s="181"/>
      <c r="F5" s="299" t="s">
        <v>44</v>
      </c>
      <c r="G5" s="299"/>
      <c r="H5" s="299"/>
      <c r="I5" s="299"/>
      <c r="J5" s="300">
        <f>Données!J2</f>
        <v>0</v>
      </c>
      <c r="K5" s="300"/>
      <c r="L5" s="300"/>
      <c r="M5" s="300"/>
      <c r="N5" s="300"/>
      <c r="O5" s="300"/>
      <c r="P5" s="181"/>
      <c r="Q5" s="35"/>
    </row>
    <row r="6" spans="1:26" ht="16.5" customHeight="1" x14ac:dyDescent="0.25">
      <c r="A6" s="297" t="s">
        <v>52</v>
      </c>
      <c r="B6" s="22"/>
      <c r="C6" s="22"/>
      <c r="D6" s="22"/>
      <c r="E6" s="22"/>
      <c r="F6" s="22"/>
      <c r="G6" s="22"/>
      <c r="H6" s="22"/>
      <c r="I6" s="36"/>
      <c r="J6" s="181"/>
      <c r="K6" s="181"/>
      <c r="L6" s="181"/>
      <c r="M6" s="181"/>
      <c r="N6" s="22"/>
      <c r="O6" s="22"/>
      <c r="P6" s="22"/>
      <c r="Q6" s="23"/>
    </row>
    <row r="7" spans="1:26" ht="24.95" customHeight="1" x14ac:dyDescent="0.25">
      <c r="A7" s="297"/>
      <c r="B7" s="77">
        <f>Données!C23</f>
        <v>0</v>
      </c>
      <c r="C7" s="77">
        <f>Données!F23</f>
        <v>0</v>
      </c>
      <c r="D7" s="241">
        <f>Données!I23</f>
        <v>0</v>
      </c>
      <c r="E7" s="37"/>
      <c r="F7" s="38" t="s">
        <v>1</v>
      </c>
      <c r="G7" s="39">
        <f>Données!B53</f>
        <v>1</v>
      </c>
      <c r="H7" s="39">
        <f>Données!C53</f>
        <v>2</v>
      </c>
      <c r="I7" s="39">
        <f>Données!D53</f>
        <v>3</v>
      </c>
      <c r="J7" s="39">
        <f>Données!E53</f>
        <v>4</v>
      </c>
      <c r="K7" s="39">
        <f>Données!F53</f>
        <v>5</v>
      </c>
      <c r="L7" s="39">
        <f>Données!G53</f>
        <v>6</v>
      </c>
      <c r="M7" s="39">
        <f>Données!H53</f>
        <v>7</v>
      </c>
      <c r="N7" s="39">
        <f>Données!I53</f>
        <v>8</v>
      </c>
      <c r="O7" s="39">
        <f>Données!J53</f>
        <v>9</v>
      </c>
      <c r="P7" s="22"/>
      <c r="Q7" s="23"/>
    </row>
    <row r="8" spans="1:26" ht="24.95" customHeight="1" thickBot="1" x14ac:dyDescent="0.3">
      <c r="A8" s="297"/>
      <c r="B8" s="78">
        <f>Données!C24</f>
        <v>0</v>
      </c>
      <c r="C8" s="78">
        <f>Données!F24</f>
        <v>0</v>
      </c>
      <c r="D8" s="242">
        <f>Données!I24</f>
        <v>0</v>
      </c>
      <c r="E8" s="37"/>
      <c r="F8" s="40" t="s">
        <v>42</v>
      </c>
      <c r="G8" s="17">
        <f>Données!B54</f>
        <v>0</v>
      </c>
      <c r="H8" s="17">
        <f>Données!C54</f>
        <v>0</v>
      </c>
      <c r="I8" s="17">
        <f>Données!D54</f>
        <v>0</v>
      </c>
      <c r="J8" s="17">
        <f>Données!E54</f>
        <v>0</v>
      </c>
      <c r="K8" s="17">
        <f>Données!F54</f>
        <v>0</v>
      </c>
      <c r="L8" s="17">
        <f>Données!G54</f>
        <v>0</v>
      </c>
      <c r="M8" s="17">
        <f>Données!H54</f>
        <v>0</v>
      </c>
      <c r="N8" s="17">
        <f>Données!I54</f>
        <v>0</v>
      </c>
      <c r="O8" s="17">
        <f>Données!J54</f>
        <v>0</v>
      </c>
      <c r="P8" s="22"/>
      <c r="Q8" s="23"/>
    </row>
    <row r="9" spans="1:26" ht="24.95" customHeight="1" thickTop="1" x14ac:dyDescent="0.25">
      <c r="A9" s="297"/>
      <c r="B9" s="79">
        <f>Données!K23</f>
        <v>0</v>
      </c>
      <c r="C9" s="79">
        <f>Données!N23</f>
        <v>0</v>
      </c>
      <c r="D9" s="243">
        <f>Données!Q23</f>
        <v>0</v>
      </c>
      <c r="E9" s="37"/>
      <c r="F9" s="14" t="s">
        <v>2</v>
      </c>
      <c r="G9" s="14">
        <f>Données!B55</f>
        <v>0</v>
      </c>
      <c r="H9" s="14">
        <f>Données!C55</f>
        <v>0</v>
      </c>
      <c r="I9" s="14">
        <f>Données!D55</f>
        <v>0</v>
      </c>
      <c r="J9" s="14">
        <f>Données!E55</f>
        <v>0</v>
      </c>
      <c r="K9" s="14">
        <f>Données!F55</f>
        <v>0</v>
      </c>
      <c r="L9" s="14">
        <f>Données!G55</f>
        <v>0</v>
      </c>
      <c r="M9" s="14">
        <f>Données!H55</f>
        <v>0</v>
      </c>
      <c r="N9" s="14">
        <f>Données!I55</f>
        <v>0</v>
      </c>
      <c r="O9" s="14">
        <f>Données!J55</f>
        <v>0</v>
      </c>
      <c r="P9" s="22"/>
      <c r="Q9" s="23"/>
    </row>
    <row r="10" spans="1:26" ht="24.95" customHeight="1" x14ac:dyDescent="0.25">
      <c r="A10" s="297"/>
      <c r="B10" s="77">
        <f>Données!K24</f>
        <v>0</v>
      </c>
      <c r="C10" s="77">
        <f>Données!N24</f>
        <v>0</v>
      </c>
      <c r="D10" s="241">
        <f>Données!Q24</f>
        <v>0</v>
      </c>
      <c r="E10" s="37"/>
      <c r="F10" s="15" t="s">
        <v>3</v>
      </c>
      <c r="G10" s="15">
        <f>Données!B56</f>
        <v>0</v>
      </c>
      <c r="H10" s="15">
        <f>Données!C56</f>
        <v>0</v>
      </c>
      <c r="I10" s="15">
        <f>Données!D56</f>
        <v>0</v>
      </c>
      <c r="J10" s="15">
        <f>Données!E56</f>
        <v>0</v>
      </c>
      <c r="K10" s="15">
        <f>Données!F56</f>
        <v>0</v>
      </c>
      <c r="L10" s="15">
        <f>Données!G56</f>
        <v>0</v>
      </c>
      <c r="M10" s="15">
        <f>Données!H56</f>
        <v>0</v>
      </c>
      <c r="N10" s="15">
        <f>Données!I56</f>
        <v>0</v>
      </c>
      <c r="O10" s="15">
        <f>Données!J56</f>
        <v>0</v>
      </c>
      <c r="P10" s="22"/>
      <c r="Q10" s="23"/>
    </row>
    <row r="11" spans="1:26" ht="24.95" customHeight="1" x14ac:dyDescent="0.3">
      <c r="A11" s="297"/>
      <c r="B11" s="22"/>
      <c r="C11" s="22"/>
      <c r="D11" s="22"/>
      <c r="E11" s="22"/>
      <c r="F11" s="16" t="s">
        <v>4</v>
      </c>
      <c r="G11" s="41">
        <f>Données!B57</f>
        <v>0</v>
      </c>
      <c r="H11" s="41">
        <f>Données!C57</f>
        <v>0</v>
      </c>
      <c r="I11" s="41">
        <f>Données!D57</f>
        <v>0</v>
      </c>
      <c r="J11" s="41">
        <f>Données!E57</f>
        <v>0</v>
      </c>
      <c r="K11" s="41">
        <f>Données!F57</f>
        <v>0</v>
      </c>
      <c r="L11" s="41">
        <f>Données!G57</f>
        <v>0</v>
      </c>
      <c r="M11" s="41">
        <f>Données!H57</f>
        <v>0</v>
      </c>
      <c r="N11" s="41">
        <f>Données!I57</f>
        <v>0</v>
      </c>
      <c r="O11" s="41">
        <f>Données!J57</f>
        <v>0</v>
      </c>
      <c r="P11" s="22"/>
      <c r="Q11" s="23"/>
      <c r="R11" s="42">
        <f>SMALL($G$11:$O$11,1)</f>
        <v>0</v>
      </c>
      <c r="S11" s="42">
        <f>SMALL($G$11:$O$11,2)</f>
        <v>0</v>
      </c>
      <c r="T11" s="42">
        <f>SMALL($G$11:$O$11,3)</f>
        <v>0</v>
      </c>
      <c r="U11" s="42">
        <f>SMALL($G$11:$O$11,4)</f>
        <v>0</v>
      </c>
      <c r="V11" s="42">
        <f>SMALL($G$11:$O$11,5)</f>
        <v>0</v>
      </c>
      <c r="W11" s="42">
        <f>SMALL($G$11:$O$11,6)</f>
        <v>0</v>
      </c>
      <c r="X11" s="42">
        <f>SMALL($G$11:$O$11,7)</f>
        <v>0</v>
      </c>
      <c r="Y11" s="42">
        <f>SMALL($G$11:$O$11,8)</f>
        <v>0</v>
      </c>
      <c r="Z11" s="42">
        <f>SMALL($G$11:$O$11,9)</f>
        <v>0</v>
      </c>
    </row>
    <row r="12" spans="1:26" ht="24.95" customHeight="1" thickBot="1" x14ac:dyDescent="0.35">
      <c r="A12" s="21"/>
      <c r="B12" s="23"/>
      <c r="C12" s="295" t="s">
        <v>5</v>
      </c>
      <c r="D12" s="342"/>
      <c r="E12" s="295" t="s">
        <v>70</v>
      </c>
      <c r="F12" s="342"/>
      <c r="G12" s="44"/>
      <c r="H12" s="44"/>
      <c r="I12" s="44"/>
      <c r="J12" s="44"/>
      <c r="K12" s="44"/>
      <c r="L12" s="44"/>
      <c r="M12" s="44"/>
      <c r="N12" s="44"/>
      <c r="O12" s="19"/>
      <c r="P12" s="43" t="s">
        <v>6</v>
      </c>
      <c r="Q12" s="23"/>
      <c r="R12" s="42"/>
      <c r="S12" s="42"/>
      <c r="T12" s="42"/>
      <c r="U12" s="42"/>
      <c r="V12" s="42"/>
      <c r="W12" s="42"/>
      <c r="X12" s="42"/>
      <c r="Y12" s="42"/>
      <c r="Z12" s="42"/>
    </row>
    <row r="13" spans="1:26" ht="39.950000000000003" customHeight="1" x14ac:dyDescent="0.25">
      <c r="A13" s="321" t="s">
        <v>7</v>
      </c>
      <c r="B13" s="119">
        <f>G3</f>
        <v>0</v>
      </c>
      <c r="C13" s="95">
        <f>B7</f>
        <v>0</v>
      </c>
      <c r="D13" s="107">
        <f>C7</f>
        <v>0</v>
      </c>
      <c r="E13" s="331">
        <f>'Coups rendus'!G14</f>
        <v>0</v>
      </c>
      <c r="F13" s="343"/>
      <c r="G13" s="45" t="str">
        <f t="shared" ref="G13:O13" si="0">IF($E$13=0,"",IF($E$13&gt;=1,IF(G11=$R$11,"/",IF($E$13&gt;=2,IF(G11=$S$11,"/",IF($E$13&gt;=3,IF(G11=$T$11,"/",IF($E$13&gt;=4,IF(G11=$U$11,"/",IF($E$13&gt;=5,IF(G11=$V$11,"/",IF($E$13&gt;=6,IF(G11=$W$11,"/",IF($E$13&gt;=7,IF(G11=$X$11,"/",IF($E$13&gt;=8,IF(G11=$Y$11,"/",IF($E$13&gt;=9,IF(G11=$Z$11,"/",""),"")),"")),"")),"")),"")),"")),"")),"")),""))</f>
        <v/>
      </c>
      <c r="H13" s="45" t="str">
        <f t="shared" si="0"/>
        <v/>
      </c>
      <c r="I13" s="45" t="str">
        <f t="shared" si="0"/>
        <v/>
      </c>
      <c r="J13" s="45" t="str">
        <f t="shared" si="0"/>
        <v/>
      </c>
      <c r="K13" s="45" t="str">
        <f t="shared" si="0"/>
        <v/>
      </c>
      <c r="L13" s="45" t="str">
        <f t="shared" si="0"/>
        <v/>
      </c>
      <c r="M13" s="45" t="str">
        <f t="shared" si="0"/>
        <v/>
      </c>
      <c r="N13" s="45" t="str">
        <f t="shared" si="0"/>
        <v/>
      </c>
      <c r="O13" s="45" t="str">
        <f t="shared" si="0"/>
        <v/>
      </c>
      <c r="P13" s="46"/>
      <c r="Q13" s="23"/>
    </row>
    <row r="14" spans="1:26" ht="39.950000000000003" hidden="1" customHeight="1" x14ac:dyDescent="0.3">
      <c r="A14" s="321"/>
      <c r="B14" s="120"/>
      <c r="C14" s="96"/>
      <c r="D14" s="108"/>
      <c r="E14" s="47"/>
      <c r="F14" s="48"/>
      <c r="G14" s="48">
        <f t="shared" ref="G14:O14" si="1">G11</f>
        <v>0</v>
      </c>
      <c r="H14" s="48">
        <f t="shared" si="1"/>
        <v>0</v>
      </c>
      <c r="I14" s="48">
        <f t="shared" si="1"/>
        <v>0</v>
      </c>
      <c r="J14" s="48">
        <f t="shared" si="1"/>
        <v>0</v>
      </c>
      <c r="K14" s="48">
        <f t="shared" si="1"/>
        <v>0</v>
      </c>
      <c r="L14" s="48">
        <f t="shared" si="1"/>
        <v>0</v>
      </c>
      <c r="M14" s="48">
        <f t="shared" si="1"/>
        <v>0</v>
      </c>
      <c r="N14" s="48">
        <f t="shared" si="1"/>
        <v>0</v>
      </c>
      <c r="O14" s="48">
        <f t="shared" si="1"/>
        <v>0</v>
      </c>
      <c r="P14" s="49"/>
      <c r="Q14" s="23"/>
      <c r="R14" s="42">
        <f>SMALL($G$14:$O$14,1)</f>
        <v>0</v>
      </c>
      <c r="S14" s="42">
        <f>SMALL($G$14:$O$14,2)</f>
        <v>0</v>
      </c>
      <c r="T14" s="42">
        <f>SMALL($G$14:$O$14,3)</f>
        <v>0</v>
      </c>
      <c r="U14" s="42">
        <f>SMALL($G$14:$O$14,4)</f>
        <v>0</v>
      </c>
      <c r="V14" s="42">
        <f>SMALL($G$14:$O$14,5)</f>
        <v>0</v>
      </c>
      <c r="W14" s="42">
        <f>SMALL($G$14:$O$14,6)</f>
        <v>0</v>
      </c>
      <c r="X14" s="42">
        <f>SMALL($G$14:$O$14,7)</f>
        <v>0</v>
      </c>
      <c r="Y14" s="42">
        <f>SMALL($G$14:$O$14,8)</f>
        <v>0</v>
      </c>
      <c r="Z14" s="42">
        <f>SMALL($G$14:$O$14,9)</f>
        <v>0</v>
      </c>
    </row>
    <row r="15" spans="1:26" ht="39.950000000000003" customHeight="1" thickBot="1" x14ac:dyDescent="0.3">
      <c r="A15" s="321"/>
      <c r="B15" s="121">
        <f>G3</f>
        <v>0</v>
      </c>
      <c r="C15" s="97">
        <f>B8</f>
        <v>0</v>
      </c>
      <c r="D15" s="109">
        <f>C8</f>
        <v>0</v>
      </c>
      <c r="E15" s="333">
        <f>'Coups rendus'!G15</f>
        <v>0</v>
      </c>
      <c r="F15" s="344"/>
      <c r="G15" s="50" t="str">
        <f t="shared" ref="G15:O15" si="2">IF($E$15=0,"",IF($E$15&gt;=1,IF(G14=$R$14,"/",IF($E$15&gt;=2,IF(G14=$S$14,"/",IF($E$15&gt;=3,IF(G14=$T$14,"/",IF($E$15&gt;=4,IF(G14=$U$14,"/",IF($E$15&gt;=5,IF(G14=$V$14,"/",IF($E$15&gt;=6,IF(G14=$W$14,"/",IF($E$15&gt;=7,IF(G14=$X$14,"/",IF($E$15&gt;=8,IF(G14=$Y$14,"/",IF($E$15&gt;=9,IF(G14=$Z$14,"/",""),"")),"")),"")),"")),"")),"")),"")),"")),""))</f>
        <v/>
      </c>
      <c r="H15" s="50" t="str">
        <f t="shared" si="2"/>
        <v/>
      </c>
      <c r="I15" s="50" t="str">
        <f t="shared" si="2"/>
        <v/>
      </c>
      <c r="J15" s="50" t="str">
        <f t="shared" si="2"/>
        <v/>
      </c>
      <c r="K15" s="50" t="str">
        <f t="shared" si="2"/>
        <v/>
      </c>
      <c r="L15" s="50" t="str">
        <f t="shared" si="2"/>
        <v/>
      </c>
      <c r="M15" s="50" t="str">
        <f t="shared" si="2"/>
        <v/>
      </c>
      <c r="N15" s="50" t="str">
        <f t="shared" si="2"/>
        <v/>
      </c>
      <c r="O15" s="50" t="str">
        <f t="shared" si="2"/>
        <v/>
      </c>
      <c r="P15" s="51"/>
      <c r="Q15" s="23"/>
    </row>
    <row r="16" spans="1:26" ht="39.950000000000003" hidden="1" customHeight="1" thickTop="1" thickBot="1" x14ac:dyDescent="0.35">
      <c r="A16" s="321"/>
      <c r="B16" s="122"/>
      <c r="C16" s="98"/>
      <c r="D16" s="110"/>
      <c r="E16" s="52"/>
      <c r="F16" s="53"/>
      <c r="G16" s="53">
        <f t="shared" ref="G16:O16" si="3">G11</f>
        <v>0</v>
      </c>
      <c r="H16" s="53">
        <f t="shared" si="3"/>
        <v>0</v>
      </c>
      <c r="I16" s="53">
        <f t="shared" si="3"/>
        <v>0</v>
      </c>
      <c r="J16" s="53">
        <f t="shared" si="3"/>
        <v>0</v>
      </c>
      <c r="K16" s="53">
        <f t="shared" si="3"/>
        <v>0</v>
      </c>
      <c r="L16" s="53">
        <f t="shared" si="3"/>
        <v>0</v>
      </c>
      <c r="M16" s="53">
        <f t="shared" si="3"/>
        <v>0</v>
      </c>
      <c r="N16" s="53">
        <f t="shared" si="3"/>
        <v>0</v>
      </c>
      <c r="O16" s="53">
        <f t="shared" si="3"/>
        <v>0</v>
      </c>
      <c r="P16" s="54"/>
      <c r="Q16" s="23"/>
      <c r="R16" s="42">
        <f>SMALL($G$16:$O$16,1)</f>
        <v>0</v>
      </c>
      <c r="S16" s="42">
        <f>SMALL($G$16:$O$16,2)</f>
        <v>0</v>
      </c>
      <c r="T16" s="42">
        <f>SMALL($G$16:$O$16,3)</f>
        <v>0</v>
      </c>
      <c r="U16" s="42">
        <f>SMALL($G$16:$O$16,4)</f>
        <v>0</v>
      </c>
      <c r="V16" s="42">
        <f>SMALL($G$16:$O$16,5)</f>
        <v>0</v>
      </c>
      <c r="W16" s="42">
        <f>SMALL($G$16:$O$16,6)</f>
        <v>0</v>
      </c>
      <c r="X16" s="42">
        <f>SMALL($G$16:$O$16,7)</f>
        <v>0</v>
      </c>
      <c r="Y16" s="42">
        <f>SMALL($G$16:$O$16,8)</f>
        <v>0</v>
      </c>
      <c r="Z16" s="42">
        <f>SMALL($G$16:$O$16,9)</f>
        <v>0</v>
      </c>
    </row>
    <row r="17" spans="1:30" ht="39.950000000000003" customHeight="1" thickTop="1" x14ac:dyDescent="0.25">
      <c r="A17" s="321"/>
      <c r="B17" s="123">
        <f>M3</f>
        <v>0</v>
      </c>
      <c r="C17" s="99">
        <f>B9</f>
        <v>0</v>
      </c>
      <c r="D17" s="111">
        <f>C9</f>
        <v>0</v>
      </c>
      <c r="E17" s="335">
        <f>'Coups rendus'!M14</f>
        <v>0</v>
      </c>
      <c r="F17" s="345"/>
      <c r="G17" s="55" t="str">
        <f t="shared" ref="G17:O17" si="4">IF($E$17=0,"",IF($E$17&gt;=1,IF(G16=$R$16,"/",IF($E$17&gt;=2,IF(G16=$S$16,"/",IF($E$17&gt;=3,IF(G16=$T$16,"/",IF($E$17&gt;=4,IF(G16=$U$16,"/",IF($E$17&gt;=5,IF(G16=$V$16,"/",IF($E$17&gt;=6,IF(G16=$W$16,"/",IF($E$17&gt;=7,IF(G16=$X$16,"/",IF($E$17&gt;=8,IF(G16=$Y$16,"/",IF($E$17&gt;=9,IF(G16=$Z$16,"/",""),"")),"")),"")),"")),"")),"")),"")),"")),""))</f>
        <v/>
      </c>
      <c r="H17" s="55" t="str">
        <f t="shared" si="4"/>
        <v/>
      </c>
      <c r="I17" s="55" t="str">
        <f t="shared" si="4"/>
        <v/>
      </c>
      <c r="J17" s="55" t="str">
        <f t="shared" si="4"/>
        <v/>
      </c>
      <c r="K17" s="55" t="str">
        <f t="shared" si="4"/>
        <v/>
      </c>
      <c r="L17" s="55" t="str">
        <f t="shared" si="4"/>
        <v/>
      </c>
      <c r="M17" s="55" t="str">
        <f t="shared" si="4"/>
        <v/>
      </c>
      <c r="N17" s="55" t="str">
        <f t="shared" si="4"/>
        <v/>
      </c>
      <c r="O17" s="55" t="str">
        <f t="shared" si="4"/>
        <v/>
      </c>
      <c r="P17" s="56"/>
      <c r="Q17" s="68"/>
      <c r="AC17" s="57"/>
    </row>
    <row r="18" spans="1:30" ht="39.950000000000003" hidden="1" customHeight="1" x14ac:dyDescent="0.3">
      <c r="A18" s="321"/>
      <c r="B18" s="120"/>
      <c r="C18" s="96"/>
      <c r="D18" s="108"/>
      <c r="E18" s="47"/>
      <c r="F18" s="48"/>
      <c r="G18" s="48">
        <f t="shared" ref="G18:O18" si="5">G11</f>
        <v>0</v>
      </c>
      <c r="H18" s="48">
        <f t="shared" si="5"/>
        <v>0</v>
      </c>
      <c r="I18" s="48">
        <f t="shared" si="5"/>
        <v>0</v>
      </c>
      <c r="J18" s="48">
        <f t="shared" si="5"/>
        <v>0</v>
      </c>
      <c r="K18" s="48">
        <f t="shared" si="5"/>
        <v>0</v>
      </c>
      <c r="L18" s="48">
        <f t="shared" si="5"/>
        <v>0</v>
      </c>
      <c r="M18" s="48">
        <f t="shared" si="5"/>
        <v>0</v>
      </c>
      <c r="N18" s="48">
        <f t="shared" si="5"/>
        <v>0</v>
      </c>
      <c r="O18" s="48">
        <f t="shared" si="5"/>
        <v>0</v>
      </c>
      <c r="P18" s="49"/>
      <c r="Q18" s="68"/>
      <c r="R18" s="42">
        <f>SMALL($G$18:$O$18,1)</f>
        <v>0</v>
      </c>
      <c r="S18" s="42">
        <f>SMALL($G$18:$O$18,2)</f>
        <v>0</v>
      </c>
      <c r="T18" s="42">
        <f>SMALL($G$18:$O$18,3)</f>
        <v>0</v>
      </c>
      <c r="U18" s="42">
        <f>SMALL($G$18:$O$18,4)</f>
        <v>0</v>
      </c>
      <c r="V18" s="42">
        <f>SMALL($G$18:$O$18,5)</f>
        <v>0</v>
      </c>
      <c r="W18" s="42">
        <f>SMALL($G$18:$O$18,6)</f>
        <v>0</v>
      </c>
      <c r="X18" s="42">
        <f>SMALL($G$18:$O$18,7)</f>
        <v>0</v>
      </c>
      <c r="Y18" s="42">
        <f>SMALL($G$18:$O$18,8)</f>
        <v>0</v>
      </c>
      <c r="Z18" s="42">
        <f>SMALL($G$18:$O$18,9)</f>
        <v>0</v>
      </c>
    </row>
    <row r="19" spans="1:30" ht="39.950000000000003" customHeight="1" thickBot="1" x14ac:dyDescent="0.3">
      <c r="A19" s="321"/>
      <c r="B19" s="124">
        <f>M3</f>
        <v>0</v>
      </c>
      <c r="C19" s="100">
        <f>B10</f>
        <v>0</v>
      </c>
      <c r="D19" s="112">
        <f>C10</f>
        <v>0</v>
      </c>
      <c r="E19" s="337">
        <f>'Coups rendus'!M15</f>
        <v>0</v>
      </c>
      <c r="F19" s="342"/>
      <c r="G19" s="58" t="str">
        <f t="shared" ref="G19:O19" si="6">IF($E$19=0,"",IF($E$19&gt;=1,IF(G18=$R$18,"/",IF($E$19&gt;=2,IF(G18=$S$18,"/",IF($E$19&gt;=3,IF(G18=$T$18,"/",IF($E$19&gt;=4,IF(G18=$U$18,"/",IF($E$19&gt;=5,IF(G18=$V$18,"/",IF($E$19&gt;=6,IF(G18=$W$18,"/",IF($E$19&gt;=7,IF(G18=$X$18,"/",IF($E$19&gt;=8,IF(G18=$Y$18,"/",IF($E$19&gt;=9,IF(G18=$Z$18,"/",""),"")),"")),"")),"")),"")),"")),"")),"")),""))</f>
        <v/>
      </c>
      <c r="H19" s="58" t="str">
        <f t="shared" si="6"/>
        <v/>
      </c>
      <c r="I19" s="58" t="str">
        <f t="shared" si="6"/>
        <v/>
      </c>
      <c r="J19" s="58" t="str">
        <f t="shared" si="6"/>
        <v/>
      </c>
      <c r="K19" s="58" t="str">
        <f t="shared" si="6"/>
        <v/>
      </c>
      <c r="L19" s="58" t="str">
        <f t="shared" si="6"/>
        <v/>
      </c>
      <c r="M19" s="58" t="str">
        <f t="shared" si="6"/>
        <v/>
      </c>
      <c r="N19" s="58" t="str">
        <f t="shared" si="6"/>
        <v/>
      </c>
      <c r="O19" s="58" t="str">
        <f t="shared" si="6"/>
        <v/>
      </c>
      <c r="P19" s="59"/>
      <c r="Q19" s="68"/>
      <c r="AD19" s="88"/>
    </row>
    <row r="20" spans="1:30" ht="24.95" customHeight="1" x14ac:dyDescent="0.25">
      <c r="A20" s="21"/>
      <c r="B20" s="22"/>
      <c r="C20" s="22"/>
      <c r="D20" s="22"/>
      <c r="E20" s="22"/>
      <c r="F20" s="60"/>
      <c r="G20" s="25"/>
      <c r="H20" s="25"/>
      <c r="I20" s="25"/>
      <c r="J20" s="25"/>
      <c r="K20" s="25"/>
      <c r="L20" s="25"/>
      <c r="M20" s="25"/>
      <c r="N20" s="25"/>
      <c r="O20" s="25"/>
      <c r="P20" s="61"/>
      <c r="Q20" s="23"/>
    </row>
    <row r="21" spans="1:30" ht="24.95" customHeight="1" x14ac:dyDescent="0.25">
      <c r="A21" s="21"/>
      <c r="B21" s="22"/>
      <c r="C21" s="22"/>
      <c r="D21" s="22"/>
      <c r="E21" s="22"/>
      <c r="F21" s="38" t="s">
        <v>1</v>
      </c>
      <c r="G21" s="39">
        <f>Données!K53</f>
        <v>10</v>
      </c>
      <c r="H21" s="39">
        <f>Données!L53</f>
        <v>11</v>
      </c>
      <c r="I21" s="39">
        <f>Données!M53</f>
        <v>12</v>
      </c>
      <c r="J21" s="39">
        <f>Données!N53</f>
        <v>13</v>
      </c>
      <c r="K21" s="39">
        <f>Données!O53</f>
        <v>14</v>
      </c>
      <c r="L21" s="39">
        <f>Données!P53</f>
        <v>15</v>
      </c>
      <c r="M21" s="39">
        <f>Données!Q53</f>
        <v>16</v>
      </c>
      <c r="N21" s="39">
        <f>Données!R53</f>
        <v>17</v>
      </c>
      <c r="O21" s="39">
        <f>Données!S53</f>
        <v>18</v>
      </c>
      <c r="P21" s="21"/>
      <c r="Q21" s="23"/>
    </row>
    <row r="22" spans="1:30" ht="24.95" customHeight="1" x14ac:dyDescent="0.25">
      <c r="A22" s="21"/>
      <c r="B22" s="22"/>
      <c r="C22" s="22"/>
      <c r="D22" s="22"/>
      <c r="E22" s="22"/>
      <c r="F22" s="40" t="s">
        <v>42</v>
      </c>
      <c r="G22" s="17">
        <f>Données!K54</f>
        <v>0</v>
      </c>
      <c r="H22" s="17">
        <f>Données!L54</f>
        <v>0</v>
      </c>
      <c r="I22" s="17">
        <f>Données!M54</f>
        <v>0</v>
      </c>
      <c r="J22" s="17">
        <f>Données!N54</f>
        <v>0</v>
      </c>
      <c r="K22" s="17">
        <f>Données!O54</f>
        <v>0</v>
      </c>
      <c r="L22" s="17">
        <f>Données!P54</f>
        <v>0</v>
      </c>
      <c r="M22" s="17">
        <f>Données!Q54</f>
        <v>0</v>
      </c>
      <c r="N22" s="17">
        <f>Données!R54</f>
        <v>0</v>
      </c>
      <c r="O22" s="17">
        <f>Données!S54</f>
        <v>0</v>
      </c>
      <c r="P22" s="21"/>
      <c r="Q22" s="23"/>
    </row>
    <row r="23" spans="1:30" ht="24.95" customHeight="1" x14ac:dyDescent="0.25">
      <c r="A23" s="21"/>
      <c r="B23" s="22"/>
      <c r="C23" s="22"/>
      <c r="D23" s="22"/>
      <c r="E23" s="22"/>
      <c r="F23" s="14" t="s">
        <v>2</v>
      </c>
      <c r="G23" s="14">
        <f>Données!K55</f>
        <v>0</v>
      </c>
      <c r="H23" s="14">
        <f>Données!L55</f>
        <v>0</v>
      </c>
      <c r="I23" s="14">
        <f>Données!M55</f>
        <v>0</v>
      </c>
      <c r="J23" s="14">
        <f>Données!N55</f>
        <v>0</v>
      </c>
      <c r="K23" s="14">
        <f>Données!O55</f>
        <v>0</v>
      </c>
      <c r="L23" s="14">
        <f>Données!P55</f>
        <v>0</v>
      </c>
      <c r="M23" s="14">
        <f>Données!Q55</f>
        <v>0</v>
      </c>
      <c r="N23" s="14">
        <f>Données!R55</f>
        <v>0</v>
      </c>
      <c r="O23" s="14">
        <f>Données!S55</f>
        <v>0</v>
      </c>
      <c r="P23" s="21"/>
      <c r="Q23" s="23"/>
    </row>
    <row r="24" spans="1:30" ht="24.95" customHeight="1" x14ac:dyDescent="0.25">
      <c r="A24" s="21"/>
      <c r="B24" s="22"/>
      <c r="C24" s="22"/>
      <c r="D24" s="22"/>
      <c r="E24" s="22"/>
      <c r="F24" s="15" t="s">
        <v>3</v>
      </c>
      <c r="G24" s="15">
        <f>Données!K56</f>
        <v>0</v>
      </c>
      <c r="H24" s="15">
        <f>Données!L56</f>
        <v>0</v>
      </c>
      <c r="I24" s="15">
        <f>Données!M56</f>
        <v>0</v>
      </c>
      <c r="J24" s="15">
        <f>Données!N56</f>
        <v>0</v>
      </c>
      <c r="K24" s="15">
        <f>Données!O56</f>
        <v>0</v>
      </c>
      <c r="L24" s="15">
        <f>Données!P56</f>
        <v>0</v>
      </c>
      <c r="M24" s="15">
        <f>Données!Q56</f>
        <v>0</v>
      </c>
      <c r="N24" s="15">
        <f>Données!R56</f>
        <v>0</v>
      </c>
      <c r="O24" s="15">
        <f>Données!S56</f>
        <v>0</v>
      </c>
      <c r="P24" s="21"/>
      <c r="Q24" s="23"/>
    </row>
    <row r="25" spans="1:30" ht="24.95" customHeight="1" x14ac:dyDescent="0.3">
      <c r="A25" s="21"/>
      <c r="B25" s="22"/>
      <c r="C25" s="22"/>
      <c r="D25" s="22"/>
      <c r="E25" s="22"/>
      <c r="F25" s="16" t="s">
        <v>4</v>
      </c>
      <c r="G25" s="41">
        <f>Données!K57</f>
        <v>0</v>
      </c>
      <c r="H25" s="41">
        <f>Données!L57</f>
        <v>0</v>
      </c>
      <c r="I25" s="41">
        <f>Données!M57</f>
        <v>0</v>
      </c>
      <c r="J25" s="41">
        <f>Données!N57</f>
        <v>0</v>
      </c>
      <c r="K25" s="41">
        <f>Données!O57</f>
        <v>0</v>
      </c>
      <c r="L25" s="41">
        <f>Données!P57</f>
        <v>0</v>
      </c>
      <c r="M25" s="41">
        <f>Données!Q57</f>
        <v>0</v>
      </c>
      <c r="N25" s="41">
        <f>Données!R57</f>
        <v>0</v>
      </c>
      <c r="O25" s="41">
        <f>Données!S57</f>
        <v>0</v>
      </c>
      <c r="P25" s="24"/>
      <c r="Q25" s="23"/>
      <c r="R25" s="42">
        <f>SMALL($G$25:$O$25,1)</f>
        <v>0</v>
      </c>
      <c r="S25" s="42">
        <f>SMALL($G$25:$O$25,2)</f>
        <v>0</v>
      </c>
      <c r="T25" s="42">
        <f>SMALL($G$25:$O$25,3)</f>
        <v>0</v>
      </c>
      <c r="U25" s="42">
        <f>SMALL($G$25:$O$25,4)</f>
        <v>0</v>
      </c>
      <c r="V25" s="42">
        <f>SMALL($G$25:$O$25,5)</f>
        <v>0</v>
      </c>
      <c r="W25" s="42">
        <f>SMALL($G$25:$O$25,6)</f>
        <v>0</v>
      </c>
      <c r="X25" s="42">
        <f>SMALL($G$25:$O$25,7)</f>
        <v>0</v>
      </c>
      <c r="Y25" s="42">
        <f>SMALL($G$25:$O$25,8)</f>
        <v>0</v>
      </c>
      <c r="Z25" s="42">
        <f>SMALL($G$25:$O$25,9)</f>
        <v>0</v>
      </c>
    </row>
    <row r="26" spans="1:30" ht="24.95" customHeight="1" thickBot="1" x14ac:dyDescent="0.35">
      <c r="A26" s="21"/>
      <c r="B26" s="23"/>
      <c r="C26" s="43" t="s">
        <v>5</v>
      </c>
      <c r="D26" s="80"/>
      <c r="E26" s="295" t="s">
        <v>70</v>
      </c>
      <c r="F26" s="346"/>
      <c r="G26" s="44"/>
      <c r="H26" s="44"/>
      <c r="I26" s="44"/>
      <c r="J26" s="44"/>
      <c r="K26" s="44"/>
      <c r="L26" s="44"/>
      <c r="M26" s="44"/>
      <c r="N26" s="44"/>
      <c r="O26" s="19"/>
      <c r="P26" s="43" t="s">
        <v>6</v>
      </c>
      <c r="Q26" s="23"/>
      <c r="R26" s="42"/>
      <c r="S26" s="42"/>
      <c r="T26" s="42"/>
      <c r="U26" s="42"/>
      <c r="V26" s="42"/>
      <c r="W26" s="42"/>
      <c r="X26" s="42"/>
      <c r="Y26" s="42"/>
      <c r="Z26" s="42"/>
    </row>
    <row r="27" spans="1:30" ht="39.950000000000003" customHeight="1" thickBot="1" x14ac:dyDescent="0.3">
      <c r="A27" s="321" t="s">
        <v>8</v>
      </c>
      <c r="B27" s="130">
        <f>G3</f>
        <v>0</v>
      </c>
      <c r="C27" s="140">
        <f>B7</f>
        <v>0</v>
      </c>
      <c r="D27" s="150">
        <f>C7</f>
        <v>0</v>
      </c>
      <c r="E27" s="323">
        <f>'Coups rendus'!G27</f>
        <v>0</v>
      </c>
      <c r="F27" s="347"/>
      <c r="G27" s="62" t="str">
        <f t="shared" ref="G27:O27" si="7">IF($E$27=0,"",IF($E$27&gt;=1,IF(G25=$R$25,"/",IF($E$27&gt;=2,IF(G25=$S$25,"/",IF($E$27&gt;=3,IF(G25=$T$25,"/",IF($E$27&gt;=4,IF(G25=$U$25,"/",IF($E$27&gt;=5,IF(G25=$V$25,"/",IF($E$27&gt;=6,IF(G25=$W$25,"/",IF($E$27&gt;=7,IF(G25=$X$25,"/",IF($E$27&gt;=8,IF(G25=$Y$25,"/",IF($E$27&gt;=9,IF(G25=$Z$25,"/",""),"")),"")),"")),"")),"")),"")),"")),"")),""))</f>
        <v/>
      </c>
      <c r="H27" s="62" t="str">
        <f t="shared" si="7"/>
        <v/>
      </c>
      <c r="I27" s="62" t="str">
        <f t="shared" si="7"/>
        <v/>
      </c>
      <c r="J27" s="62" t="str">
        <f t="shared" si="7"/>
        <v/>
      </c>
      <c r="K27" s="62" t="str">
        <f t="shared" si="7"/>
        <v/>
      </c>
      <c r="L27" s="62" t="str">
        <f t="shared" si="7"/>
        <v/>
      </c>
      <c r="M27" s="62" t="str">
        <f t="shared" si="7"/>
        <v/>
      </c>
      <c r="N27" s="62" t="str">
        <f t="shared" si="7"/>
        <v/>
      </c>
      <c r="O27" s="62" t="str">
        <f t="shared" si="7"/>
        <v/>
      </c>
      <c r="P27" s="63"/>
      <c r="Q27" s="23"/>
    </row>
    <row r="28" spans="1:30" ht="39.950000000000003" hidden="1" customHeight="1" thickTop="1" thickBot="1" x14ac:dyDescent="0.35">
      <c r="A28" s="321"/>
      <c r="B28" s="122"/>
      <c r="C28" s="98"/>
      <c r="D28" s="110"/>
      <c r="E28" s="52"/>
      <c r="F28" s="53"/>
      <c r="G28" s="53">
        <f>G25</f>
        <v>0</v>
      </c>
      <c r="H28" s="53">
        <f t="shared" ref="H28:O28" si="8">H25</f>
        <v>0</v>
      </c>
      <c r="I28" s="53">
        <f t="shared" si="8"/>
        <v>0</v>
      </c>
      <c r="J28" s="53">
        <f t="shared" si="8"/>
        <v>0</v>
      </c>
      <c r="K28" s="53">
        <f t="shared" si="8"/>
        <v>0</v>
      </c>
      <c r="L28" s="53">
        <f t="shared" si="8"/>
        <v>0</v>
      </c>
      <c r="M28" s="53">
        <f t="shared" si="8"/>
        <v>0</v>
      </c>
      <c r="N28" s="53">
        <f t="shared" si="8"/>
        <v>0</v>
      </c>
      <c r="O28" s="53">
        <f t="shared" si="8"/>
        <v>0</v>
      </c>
      <c r="P28" s="64"/>
      <c r="Q28" s="23"/>
      <c r="R28" s="42">
        <f>SMALL($G$28:$O$28,1)</f>
        <v>0</v>
      </c>
      <c r="S28" s="42">
        <f>SMALL($G$28:$O$28,2)</f>
        <v>0</v>
      </c>
      <c r="T28" s="42">
        <f>SMALL($G$28:$O$28,3)</f>
        <v>0</v>
      </c>
      <c r="U28" s="42">
        <f>SMALL($G$28:$O$28,4)</f>
        <v>0</v>
      </c>
      <c r="V28" s="42">
        <f>SMALL($G$28:$O$28,5)</f>
        <v>0</v>
      </c>
      <c r="W28" s="42">
        <f>SMALL($G$28:$O$28,6)</f>
        <v>0</v>
      </c>
      <c r="X28" s="42">
        <f>SMALL($G$28:$O$28,7)</f>
        <v>0</v>
      </c>
      <c r="Y28" s="42">
        <f>SMALL($G$28:$O$28,8)</f>
        <v>0</v>
      </c>
      <c r="Z28" s="42">
        <f>SMALL($G$28:$O$28,9)</f>
        <v>0</v>
      </c>
    </row>
    <row r="29" spans="1:30" ht="39.950000000000003" customHeight="1" thickTop="1" thickBot="1" x14ac:dyDescent="0.3">
      <c r="A29" s="321"/>
      <c r="B29" s="131">
        <f>M3</f>
        <v>0</v>
      </c>
      <c r="C29" s="141">
        <f>B9</f>
        <v>0</v>
      </c>
      <c r="D29" s="151">
        <f>C9</f>
        <v>0</v>
      </c>
      <c r="E29" s="325">
        <f>'Coups rendus'!M27</f>
        <v>0</v>
      </c>
      <c r="F29" s="348"/>
      <c r="G29" s="69" t="str">
        <f t="shared" ref="G29:O29" si="9">IF($E$29=0,"",IF($E$29&gt;=1,IF(G28=$R$28,"/",IF($E$29&gt;=2,IF(G28=$S$28,"/",IF($E$29&gt;=3,IF(G28=$T$28,"/",IF($E$29&gt;=4,IF(G28=$U$28,"/",IF($E$29&gt;=5,IF(G28=$V$28,"/",IF($E$29&gt;=6,IF(G28=$W$28,"/",IF($E$29&gt;=7,IF(G28=$X$28,"/",IF($E$29&gt;=8,IF(G28=$Y$28,"/",IF($E$29&gt;=9,IF(G28=$Z$28,"/",""),"")),"")),"")),"")),"")),"")),"")),"")),""))</f>
        <v/>
      </c>
      <c r="H29" s="69" t="str">
        <f t="shared" si="9"/>
        <v/>
      </c>
      <c r="I29" s="69" t="str">
        <f t="shared" si="9"/>
        <v/>
      </c>
      <c r="J29" s="69" t="str">
        <f t="shared" si="9"/>
        <v/>
      </c>
      <c r="K29" s="69" t="str">
        <f t="shared" si="9"/>
        <v/>
      </c>
      <c r="L29" s="69" t="str">
        <f t="shared" si="9"/>
        <v/>
      </c>
      <c r="M29" s="69" t="str">
        <f t="shared" si="9"/>
        <v/>
      </c>
      <c r="N29" s="69" t="str">
        <f t="shared" si="9"/>
        <v/>
      </c>
      <c r="O29" s="69" t="str">
        <f t="shared" si="9"/>
        <v/>
      </c>
      <c r="P29" s="70"/>
      <c r="Q29" s="23"/>
    </row>
    <row r="30" spans="1:30" ht="39.950000000000003" hidden="1" customHeight="1" x14ac:dyDescent="0.3">
      <c r="A30" s="321"/>
      <c r="B30" s="132"/>
      <c r="C30" s="142"/>
      <c r="D30" s="152"/>
      <c r="E30" s="71"/>
      <c r="F30" s="72"/>
      <c r="G30" s="72">
        <f>G25</f>
        <v>0</v>
      </c>
      <c r="H30" s="72">
        <f t="shared" ref="H30:O30" si="10">H25</f>
        <v>0</v>
      </c>
      <c r="I30" s="72">
        <f t="shared" si="10"/>
        <v>0</v>
      </c>
      <c r="J30" s="72">
        <f t="shared" si="10"/>
        <v>0</v>
      </c>
      <c r="K30" s="72">
        <f t="shared" si="10"/>
        <v>0</v>
      </c>
      <c r="L30" s="72">
        <f t="shared" si="10"/>
        <v>0</v>
      </c>
      <c r="M30" s="72">
        <f t="shared" si="10"/>
        <v>0</v>
      </c>
      <c r="N30" s="72">
        <f t="shared" si="10"/>
        <v>0</v>
      </c>
      <c r="O30" s="72">
        <f t="shared" si="10"/>
        <v>0</v>
      </c>
      <c r="P30" s="73"/>
      <c r="Q30" s="23"/>
      <c r="R30" s="42">
        <f>SMALL($G$30:$O$30,1)</f>
        <v>0</v>
      </c>
      <c r="S30" s="42">
        <f>SMALL($G$30:$O$30,2)</f>
        <v>0</v>
      </c>
      <c r="T30" s="42">
        <f>SMALL($G$30:$O$30,3)</f>
        <v>0</v>
      </c>
      <c r="U30" s="42">
        <f>SMALL($G$30:$O$30,4)</f>
        <v>0</v>
      </c>
      <c r="V30" s="42">
        <f>SMALL($G$30:$O$30,5)</f>
        <v>0</v>
      </c>
      <c r="W30" s="42">
        <f>SMALL($G$30:$O$30,6)</f>
        <v>0</v>
      </c>
      <c r="X30" s="42">
        <f>SMALL($G$30:$O$30,7)</f>
        <v>0</v>
      </c>
      <c r="Y30" s="42">
        <f>SMALL($G$30:$O$30,8)</f>
        <v>0</v>
      </c>
      <c r="Z30" s="42">
        <f>SMALL($G$30:$O$30,9)</f>
        <v>0</v>
      </c>
    </row>
    <row r="31" spans="1:30" ht="39.950000000000003" customHeight="1" thickTop="1" thickBot="1" x14ac:dyDescent="0.3">
      <c r="A31" s="321"/>
      <c r="B31" s="133">
        <f>G3</f>
        <v>0</v>
      </c>
      <c r="C31" s="143">
        <f>B8</f>
        <v>0</v>
      </c>
      <c r="D31" s="153">
        <f>C8</f>
        <v>0</v>
      </c>
      <c r="E31" s="327">
        <f>'Coups rendus'!G28</f>
        <v>0</v>
      </c>
      <c r="F31" s="349"/>
      <c r="G31" s="74" t="str">
        <f t="shared" ref="G31:O31" si="11">IF($E$31=0,"",IF($E$31&gt;=1,IF(G30=$R$30,"/",IF($E$31&gt;=2,IF(G30=$S$30,"/",IF($E$31&gt;=3,IF(G30=$T$30,"/",IF($E$31&gt;=4,IF(G30=$U$30,"/",IF($E$31&gt;=5,IF(G30=$V$30,"/",IF($E$31&gt;=6,IF(G30=$W$30,"/",IF($E$31&gt;=7,IF(G30=$X$30,"/",IF($E$31&gt;=8,IF(G30=$Y$30,"/",IF($E$31&gt;=9,IF(G30=$Z$30,"/",""),"")),"")),"")),"")),"")),"")),"")),"")),""))</f>
        <v/>
      </c>
      <c r="H31" s="74" t="str">
        <f t="shared" si="11"/>
        <v/>
      </c>
      <c r="I31" s="74" t="str">
        <f t="shared" si="11"/>
        <v/>
      </c>
      <c r="J31" s="74" t="str">
        <f t="shared" si="11"/>
        <v/>
      </c>
      <c r="K31" s="74" t="str">
        <f t="shared" si="11"/>
        <v/>
      </c>
      <c r="L31" s="74" t="str">
        <f t="shared" si="11"/>
        <v/>
      </c>
      <c r="M31" s="74" t="str">
        <f t="shared" si="11"/>
        <v/>
      </c>
      <c r="N31" s="74" t="str">
        <f t="shared" si="11"/>
        <v/>
      </c>
      <c r="O31" s="74" t="str">
        <f t="shared" si="11"/>
        <v/>
      </c>
      <c r="P31" s="75"/>
      <c r="Q31" s="23"/>
    </row>
    <row r="32" spans="1:30" ht="39.950000000000003" hidden="1" customHeight="1" thickTop="1" thickBot="1" x14ac:dyDescent="0.35">
      <c r="A32" s="321"/>
      <c r="B32" s="122"/>
      <c r="C32" s="98"/>
      <c r="D32" s="110"/>
      <c r="E32" s="52"/>
      <c r="F32" s="53"/>
      <c r="G32" s="53">
        <f>G25</f>
        <v>0</v>
      </c>
      <c r="H32" s="53">
        <f t="shared" ref="H32:O32" si="12">H25</f>
        <v>0</v>
      </c>
      <c r="I32" s="53">
        <f t="shared" si="12"/>
        <v>0</v>
      </c>
      <c r="J32" s="53">
        <f t="shared" si="12"/>
        <v>0</v>
      </c>
      <c r="K32" s="53">
        <f t="shared" si="12"/>
        <v>0</v>
      </c>
      <c r="L32" s="53">
        <f t="shared" si="12"/>
        <v>0</v>
      </c>
      <c r="M32" s="53">
        <f t="shared" si="12"/>
        <v>0</v>
      </c>
      <c r="N32" s="53">
        <f t="shared" si="12"/>
        <v>0</v>
      </c>
      <c r="O32" s="53">
        <f t="shared" si="12"/>
        <v>0</v>
      </c>
      <c r="P32" s="64"/>
      <c r="Q32" s="23"/>
      <c r="R32" s="42">
        <f>SMALL($G$32:$O$32,1)</f>
        <v>0</v>
      </c>
      <c r="S32" s="42">
        <f>SMALL($G$32:$O$32,2)</f>
        <v>0</v>
      </c>
      <c r="T32" s="42">
        <f>SMALL($G$32:$O$32,3)</f>
        <v>0</v>
      </c>
      <c r="U32" s="42">
        <f>SMALL($G$32:$O$32,4)</f>
        <v>0</v>
      </c>
      <c r="V32" s="42">
        <f>SMALL($G$32:$O$32,5)</f>
        <v>0</v>
      </c>
      <c r="W32" s="42">
        <f>SMALL($G$32:$O$32,6)</f>
        <v>0</v>
      </c>
      <c r="X32" s="42">
        <f>SMALL($G$32:$O$32,7)</f>
        <v>0</v>
      </c>
      <c r="Y32" s="42">
        <f>SMALL($G$32:$O$32,8)</f>
        <v>0</v>
      </c>
      <c r="Z32" s="42">
        <f>SMALL($G$32:$O$32,9)</f>
        <v>0</v>
      </c>
    </row>
    <row r="33" spans="1:17" ht="39.950000000000003" customHeight="1" thickTop="1" thickBot="1" x14ac:dyDescent="0.3">
      <c r="A33" s="321"/>
      <c r="B33" s="134">
        <f>M3</f>
        <v>0</v>
      </c>
      <c r="C33" s="144">
        <f>B10</f>
        <v>0</v>
      </c>
      <c r="D33" s="154">
        <f>C10</f>
        <v>0</v>
      </c>
      <c r="E33" s="329">
        <f>'Coups rendus'!M28</f>
        <v>0</v>
      </c>
      <c r="F33" s="350"/>
      <c r="G33" s="65" t="str">
        <f t="shared" ref="G33:O33" si="13">IF($E$33=0,"",IF($E$33&gt;=1,IF(G32=$R$32,"/",IF($E$33&gt;=2,IF(G32=$S$32,"/",IF($E$33&gt;=3,IF(G32=$T$32,"/",IF($E$33&gt;=4,IF(G32=$U$32,"/",IF($E$33&gt;=5,IF(G32=$V$32,"/",IF($E$33&gt;=6,IF(G32=$W$32,"/",IF($E$33&gt;=7,IF(G32=$X$32,"/",IF($E$33&gt;=8,IF(G32=$Y$32,"/",IF($E$33&gt;=9,IF(G32=$Z$32,"/",""),"")),"")),"")),"")),"")),"")),"")),"")),""))</f>
        <v/>
      </c>
      <c r="H33" s="65" t="str">
        <f t="shared" si="13"/>
        <v/>
      </c>
      <c r="I33" s="65" t="str">
        <f t="shared" si="13"/>
        <v/>
      </c>
      <c r="J33" s="65" t="str">
        <f t="shared" si="13"/>
        <v/>
      </c>
      <c r="K33" s="65" t="str">
        <f t="shared" si="13"/>
        <v/>
      </c>
      <c r="L33" s="65" t="str">
        <f t="shared" si="13"/>
        <v/>
      </c>
      <c r="M33" s="65" t="str">
        <f t="shared" si="13"/>
        <v/>
      </c>
      <c r="N33" s="65" t="str">
        <f t="shared" si="13"/>
        <v/>
      </c>
      <c r="O33" s="65" t="str">
        <f t="shared" si="13"/>
        <v/>
      </c>
      <c r="P33" s="66"/>
      <c r="Q33" s="23"/>
    </row>
    <row r="34" spans="1:17" x14ac:dyDescent="0.25">
      <c r="A34" s="21"/>
      <c r="B34" s="22"/>
      <c r="C34" s="22"/>
      <c r="D34" s="87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3"/>
    </row>
    <row r="35" spans="1:17" ht="18" x14ac:dyDescent="0.25">
      <c r="A35" s="21"/>
      <c r="B35" s="23"/>
      <c r="C35" s="310" t="str">
        <f>Données!C29</f>
        <v>On place la balle sur le fairway.</v>
      </c>
      <c r="D35" s="311"/>
      <c r="E35" s="312"/>
      <c r="F35" s="312"/>
      <c r="G35" s="312"/>
      <c r="H35" s="312"/>
      <c r="I35" s="312"/>
      <c r="J35" s="312"/>
      <c r="K35" s="312"/>
      <c r="L35" s="312"/>
      <c r="M35" s="312"/>
      <c r="N35" s="312"/>
      <c r="O35" s="313"/>
      <c r="P35" s="21"/>
      <c r="Q35" s="23"/>
    </row>
    <row r="36" spans="1:17" ht="18" x14ac:dyDescent="0.25">
      <c r="A36" s="21"/>
      <c r="B36" s="23"/>
      <c r="C36" s="338" t="str">
        <f>Données!C30</f>
        <v xml:space="preserve"> </v>
      </c>
      <c r="D36" s="339"/>
      <c r="E36" s="305"/>
      <c r="F36" s="305"/>
      <c r="G36" s="305"/>
      <c r="H36" s="305"/>
      <c r="I36" s="305"/>
      <c r="J36" s="305"/>
      <c r="K36" s="305"/>
      <c r="L36" s="305"/>
      <c r="M36" s="305"/>
      <c r="N36" s="305"/>
      <c r="O36" s="316"/>
      <c r="P36" s="67"/>
      <c r="Q36" s="23"/>
    </row>
    <row r="37" spans="1:17" ht="18" x14ac:dyDescent="0.25">
      <c r="A37" s="21"/>
      <c r="B37" s="23"/>
      <c r="C37" s="338" t="str">
        <f>Données!C31</f>
        <v xml:space="preserve"> </v>
      </c>
      <c r="D37" s="339"/>
      <c r="E37" s="305"/>
      <c r="F37" s="305"/>
      <c r="G37" s="305"/>
      <c r="H37" s="305"/>
      <c r="I37" s="305"/>
      <c r="J37" s="305"/>
      <c r="K37" s="305"/>
      <c r="L37" s="305"/>
      <c r="M37" s="305"/>
      <c r="N37" s="305"/>
      <c r="O37" s="316"/>
      <c r="P37" s="67"/>
      <c r="Q37" s="23"/>
    </row>
    <row r="38" spans="1:17" ht="18" x14ac:dyDescent="0.25">
      <c r="A38" s="21"/>
      <c r="B38" s="23"/>
      <c r="C38" s="340" t="str">
        <f>Données!C32</f>
        <v xml:space="preserve"> </v>
      </c>
      <c r="D38" s="341"/>
      <c r="E38" s="319"/>
      <c r="F38" s="319"/>
      <c r="G38" s="319"/>
      <c r="H38" s="319"/>
      <c r="I38" s="319"/>
      <c r="J38" s="319"/>
      <c r="K38" s="319"/>
      <c r="L38" s="319"/>
      <c r="M38" s="319"/>
      <c r="N38" s="319"/>
      <c r="O38" s="320"/>
      <c r="P38" s="67"/>
      <c r="Q38" s="23"/>
    </row>
    <row r="39" spans="1:17" x14ac:dyDescent="0.25">
      <c r="A39" s="24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6"/>
    </row>
  </sheetData>
  <sheetProtection algorithmName="SHA-512" hashValue="B9AdE2y267gTVgmkUbdBdWrAuY23yWN2B+3rDa7jy1piFbavgUXPKi6kj1wA1UdrX+d7mIVFnd29l8+zjw8tXA==" saltValue="hoQQmBui+qX1ZZnMFL18Mw==" spinCount="100000" sheet="1" objects="1" scenarios="1" selectLockedCells="1" selectUnlockedCells="1"/>
  <mergeCells count="25">
    <mergeCell ref="C35:O35"/>
    <mergeCell ref="C36:O36"/>
    <mergeCell ref="C37:O37"/>
    <mergeCell ref="C38:O38"/>
    <mergeCell ref="A13:A19"/>
    <mergeCell ref="A27:A33"/>
    <mergeCell ref="E13:F13"/>
    <mergeCell ref="E15:F15"/>
    <mergeCell ref="E17:F17"/>
    <mergeCell ref="E19:F19"/>
    <mergeCell ref="E26:F26"/>
    <mergeCell ref="E27:F27"/>
    <mergeCell ref="E29:F29"/>
    <mergeCell ref="E31:F31"/>
    <mergeCell ref="E33:F33"/>
    <mergeCell ref="E12:F12"/>
    <mergeCell ref="F5:I5"/>
    <mergeCell ref="J5:O5"/>
    <mergeCell ref="A1:Q1"/>
    <mergeCell ref="B3:F3"/>
    <mergeCell ref="G3:J3"/>
    <mergeCell ref="K3:L3"/>
    <mergeCell ref="M3:P3"/>
    <mergeCell ref="A6:A11"/>
    <mergeCell ref="C12:D12"/>
  </mergeCells>
  <pageMargins left="0.25" right="0.25" top="0.75" bottom="0.75" header="0.3" footer="0.3"/>
  <pageSetup paperSize="9" scale="5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9"/>
  <sheetViews>
    <sheetView showGridLines="0" zoomScaleNormal="100" workbookViewId="0">
      <selection activeCell="D10" sqref="D10"/>
    </sheetView>
  </sheetViews>
  <sheetFormatPr baseColWidth="10" defaultRowHeight="15" x14ac:dyDescent="0.25"/>
  <cols>
    <col min="1" max="1" width="6.7109375" style="20" customWidth="1"/>
    <col min="2" max="2" width="22.5703125" style="20" customWidth="1"/>
    <col min="3" max="3" width="24.7109375" style="20" customWidth="1"/>
    <col min="4" max="4" width="22.7109375" style="20" customWidth="1"/>
    <col min="5" max="5" width="3.7109375" style="20" customWidth="1"/>
    <col min="6" max="15" width="9.7109375" style="20" customWidth="1"/>
    <col min="16" max="16" width="12.5703125" style="20" customWidth="1"/>
    <col min="17" max="17" width="4" style="20" customWidth="1"/>
    <col min="18" max="26" width="11.42578125" style="20" hidden="1" customWidth="1"/>
    <col min="27" max="16384" width="11.42578125" style="20"/>
  </cols>
  <sheetData>
    <row r="1" spans="1:26" ht="36" customHeight="1" x14ac:dyDescent="0.5">
      <c r="A1" s="301" t="s">
        <v>0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3"/>
    </row>
    <row r="2" spans="1:26" ht="13.5" customHeight="1" x14ac:dyDescent="0.25">
      <c r="A2" s="180"/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2"/>
    </row>
    <row r="3" spans="1:26" s="31" customFormat="1" ht="29.25" customHeight="1" x14ac:dyDescent="0.25">
      <c r="A3" s="30"/>
      <c r="B3" s="308" t="str">
        <f>Données!L12</f>
        <v>2 janvier 1900</v>
      </c>
      <c r="C3" s="309"/>
      <c r="D3" s="309"/>
      <c r="E3" s="309"/>
      <c r="F3" s="309"/>
      <c r="G3" s="304">
        <f>Données!C14</f>
        <v>0</v>
      </c>
      <c r="H3" s="305"/>
      <c r="I3" s="305"/>
      <c r="J3" s="305"/>
      <c r="K3" s="306" t="s">
        <v>9</v>
      </c>
      <c r="L3" s="307"/>
      <c r="M3" s="304">
        <f>Données!K14</f>
        <v>0</v>
      </c>
      <c r="N3" s="305"/>
      <c r="O3" s="305"/>
      <c r="P3" s="305"/>
      <c r="Q3" s="182"/>
    </row>
    <row r="4" spans="1:26" ht="18.75" customHeight="1" x14ac:dyDescent="0.25">
      <c r="A4" s="32"/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33"/>
    </row>
    <row r="5" spans="1:26" ht="39.950000000000003" customHeight="1" x14ac:dyDescent="0.25">
      <c r="A5" s="34"/>
      <c r="B5" s="181"/>
      <c r="C5" s="181"/>
      <c r="D5" s="181"/>
      <c r="E5" s="181"/>
      <c r="F5" s="299" t="s">
        <v>44</v>
      </c>
      <c r="G5" s="299"/>
      <c r="H5" s="299"/>
      <c r="I5" s="299"/>
      <c r="J5" s="300">
        <f>Données!J2</f>
        <v>0</v>
      </c>
      <c r="K5" s="300"/>
      <c r="L5" s="300"/>
      <c r="M5" s="300"/>
      <c r="N5" s="300"/>
      <c r="O5" s="300"/>
      <c r="P5" s="181"/>
      <c r="Q5" s="35"/>
    </row>
    <row r="6" spans="1:26" ht="16.5" customHeight="1" x14ac:dyDescent="0.25">
      <c r="A6" s="297" t="s">
        <v>52</v>
      </c>
      <c r="B6" s="22"/>
      <c r="C6" s="22"/>
      <c r="D6" s="22"/>
      <c r="E6" s="22"/>
      <c r="F6" s="22"/>
      <c r="G6" s="22"/>
      <c r="H6" s="22"/>
      <c r="I6" s="36"/>
      <c r="J6" s="181"/>
      <c r="K6" s="181"/>
      <c r="L6" s="181"/>
      <c r="M6" s="181"/>
      <c r="N6" s="22"/>
      <c r="O6" s="22"/>
      <c r="P6" s="22"/>
      <c r="Q6" s="23"/>
    </row>
    <row r="7" spans="1:26" ht="24.95" customHeight="1" x14ac:dyDescent="0.25">
      <c r="A7" s="297"/>
      <c r="B7" s="77">
        <f>Données!C25</f>
        <v>0</v>
      </c>
      <c r="C7" s="77">
        <f>Données!F25</f>
        <v>0</v>
      </c>
      <c r="D7" s="241">
        <f>Données!I25</f>
        <v>0</v>
      </c>
      <c r="E7" s="37"/>
      <c r="F7" s="38" t="s">
        <v>1</v>
      </c>
      <c r="G7" s="39">
        <f>Données!B59</f>
        <v>1</v>
      </c>
      <c r="H7" s="39">
        <f>Données!C59</f>
        <v>2</v>
      </c>
      <c r="I7" s="39">
        <f>Données!D59</f>
        <v>3</v>
      </c>
      <c r="J7" s="39">
        <f>Données!E59</f>
        <v>4</v>
      </c>
      <c r="K7" s="39">
        <f>Données!F59</f>
        <v>5</v>
      </c>
      <c r="L7" s="39">
        <f>Données!G59</f>
        <v>6</v>
      </c>
      <c r="M7" s="39">
        <f>Données!H59</f>
        <v>7</v>
      </c>
      <c r="N7" s="39">
        <f>Données!I59</f>
        <v>8</v>
      </c>
      <c r="O7" s="39">
        <f>Données!J59</f>
        <v>9</v>
      </c>
      <c r="P7" s="22"/>
      <c r="Q7" s="23"/>
    </row>
    <row r="8" spans="1:26" ht="24.95" customHeight="1" thickBot="1" x14ac:dyDescent="0.3">
      <c r="A8" s="297"/>
      <c r="B8" s="78">
        <f>Données!C26</f>
        <v>0</v>
      </c>
      <c r="C8" s="78">
        <f>Données!F26</f>
        <v>0</v>
      </c>
      <c r="D8" s="242">
        <f>Données!I26</f>
        <v>0</v>
      </c>
      <c r="E8" s="37"/>
      <c r="F8" s="40" t="s">
        <v>42</v>
      </c>
      <c r="G8" s="17">
        <f>Données!B60</f>
        <v>0</v>
      </c>
      <c r="H8" s="17">
        <f>Données!C60</f>
        <v>0</v>
      </c>
      <c r="I8" s="17">
        <f>Données!D60</f>
        <v>0</v>
      </c>
      <c r="J8" s="17">
        <f>Données!E60</f>
        <v>0</v>
      </c>
      <c r="K8" s="17">
        <f>Données!F60</f>
        <v>0</v>
      </c>
      <c r="L8" s="17">
        <f>Données!G60</f>
        <v>0</v>
      </c>
      <c r="M8" s="17">
        <f>Données!H60</f>
        <v>0</v>
      </c>
      <c r="N8" s="17">
        <f>Données!I60</f>
        <v>0</v>
      </c>
      <c r="O8" s="17">
        <f>Données!J60</f>
        <v>0</v>
      </c>
      <c r="P8" s="22"/>
      <c r="Q8" s="23"/>
    </row>
    <row r="9" spans="1:26" ht="24.95" customHeight="1" thickTop="1" x14ac:dyDescent="0.25">
      <c r="A9" s="297"/>
      <c r="B9" s="79">
        <f>Données!K25</f>
        <v>0</v>
      </c>
      <c r="C9" s="79">
        <f>Données!N25</f>
        <v>0</v>
      </c>
      <c r="D9" s="243">
        <f>Données!Q25</f>
        <v>0</v>
      </c>
      <c r="E9" s="37"/>
      <c r="F9" s="14" t="s">
        <v>2</v>
      </c>
      <c r="G9" s="14">
        <f>Données!B61</f>
        <v>0</v>
      </c>
      <c r="H9" s="14">
        <f>Données!C61</f>
        <v>0</v>
      </c>
      <c r="I9" s="14">
        <f>Données!D61</f>
        <v>0</v>
      </c>
      <c r="J9" s="14">
        <f>Données!E61</f>
        <v>0</v>
      </c>
      <c r="K9" s="14">
        <f>Données!F61</f>
        <v>0</v>
      </c>
      <c r="L9" s="14">
        <f>Données!G61</f>
        <v>0</v>
      </c>
      <c r="M9" s="14">
        <f>Données!H61</f>
        <v>0</v>
      </c>
      <c r="N9" s="14">
        <f>Données!I61</f>
        <v>0</v>
      </c>
      <c r="O9" s="14">
        <f>Données!J55</f>
        <v>0</v>
      </c>
      <c r="P9" s="22"/>
      <c r="Q9" s="23"/>
    </row>
    <row r="10" spans="1:26" ht="24.95" customHeight="1" x14ac:dyDescent="0.25">
      <c r="A10" s="297"/>
      <c r="B10" s="77">
        <f>Données!K26</f>
        <v>0</v>
      </c>
      <c r="C10" s="77">
        <f>Données!N26</f>
        <v>0</v>
      </c>
      <c r="D10" s="241">
        <f>Données!Q26</f>
        <v>0</v>
      </c>
      <c r="E10" s="37"/>
      <c r="F10" s="15" t="s">
        <v>3</v>
      </c>
      <c r="G10" s="15">
        <f>Données!B62</f>
        <v>0</v>
      </c>
      <c r="H10" s="15">
        <f>Données!C62</f>
        <v>0</v>
      </c>
      <c r="I10" s="15">
        <f>Données!D62</f>
        <v>0</v>
      </c>
      <c r="J10" s="15">
        <f>Données!E62</f>
        <v>0</v>
      </c>
      <c r="K10" s="15">
        <f>Données!F62</f>
        <v>0</v>
      </c>
      <c r="L10" s="15">
        <f>Données!G62</f>
        <v>0</v>
      </c>
      <c r="M10" s="15">
        <f>Données!H62</f>
        <v>0</v>
      </c>
      <c r="N10" s="15">
        <f>Données!I62</f>
        <v>0</v>
      </c>
      <c r="O10" s="15">
        <f>Données!J62</f>
        <v>0</v>
      </c>
      <c r="P10" s="22"/>
      <c r="Q10" s="23"/>
    </row>
    <row r="11" spans="1:26" ht="24.95" customHeight="1" x14ac:dyDescent="0.3">
      <c r="A11" s="297"/>
      <c r="B11" s="22"/>
      <c r="C11" s="22"/>
      <c r="D11" s="22"/>
      <c r="E11" s="22"/>
      <c r="F11" s="16" t="s">
        <v>4</v>
      </c>
      <c r="G11" s="41">
        <f>Données!B63</f>
        <v>0</v>
      </c>
      <c r="H11" s="41">
        <f>Données!C63</f>
        <v>0</v>
      </c>
      <c r="I11" s="41">
        <f>Données!D63</f>
        <v>0</v>
      </c>
      <c r="J11" s="41">
        <f>Données!E63</f>
        <v>0</v>
      </c>
      <c r="K11" s="41">
        <f>Données!F63</f>
        <v>0</v>
      </c>
      <c r="L11" s="41">
        <f>Données!G63</f>
        <v>0</v>
      </c>
      <c r="M11" s="41">
        <f>Données!H63</f>
        <v>0</v>
      </c>
      <c r="N11" s="41">
        <f>Données!I63</f>
        <v>0</v>
      </c>
      <c r="O11" s="41">
        <f>Données!J63</f>
        <v>0</v>
      </c>
      <c r="P11" s="22"/>
      <c r="Q11" s="23"/>
      <c r="R11" s="42">
        <f>SMALL($G$11:$O$11,1)</f>
        <v>0</v>
      </c>
      <c r="S11" s="42">
        <f>SMALL($G$11:$O$11,2)</f>
        <v>0</v>
      </c>
      <c r="T11" s="42">
        <f>SMALL($G$11:$O$11,3)</f>
        <v>0</v>
      </c>
      <c r="U11" s="42">
        <f>SMALL($G$11:$O$11,4)</f>
        <v>0</v>
      </c>
      <c r="V11" s="42">
        <f>SMALL($G$11:$O$11,5)</f>
        <v>0</v>
      </c>
      <c r="W11" s="42">
        <f>SMALL($G$11:$O$11,6)</f>
        <v>0</v>
      </c>
      <c r="X11" s="42">
        <f>SMALL($G$11:$O$11,7)</f>
        <v>0</v>
      </c>
      <c r="Y11" s="42">
        <f>SMALL($G$11:$O$11,8)</f>
        <v>0</v>
      </c>
      <c r="Z11" s="42">
        <f>SMALL($G$11:$O$11,9)</f>
        <v>0</v>
      </c>
    </row>
    <row r="12" spans="1:26" ht="24.95" customHeight="1" thickBot="1" x14ac:dyDescent="0.35">
      <c r="A12" s="21"/>
      <c r="B12" s="23"/>
      <c r="C12" s="295" t="s">
        <v>5</v>
      </c>
      <c r="D12" s="342"/>
      <c r="E12" s="295" t="s">
        <v>70</v>
      </c>
      <c r="F12" s="342"/>
      <c r="G12" s="44"/>
      <c r="H12" s="44"/>
      <c r="I12" s="44"/>
      <c r="J12" s="44"/>
      <c r="K12" s="44"/>
      <c r="L12" s="44"/>
      <c r="M12" s="44"/>
      <c r="N12" s="44"/>
      <c r="O12" s="19"/>
      <c r="P12" s="43" t="s">
        <v>6</v>
      </c>
      <c r="Q12" s="23"/>
      <c r="R12" s="42"/>
      <c r="S12" s="42"/>
      <c r="T12" s="42"/>
      <c r="U12" s="42"/>
      <c r="V12" s="42"/>
      <c r="W12" s="42"/>
      <c r="X12" s="42"/>
      <c r="Y12" s="42"/>
      <c r="Z12" s="42"/>
    </row>
    <row r="13" spans="1:26" ht="39.950000000000003" customHeight="1" x14ac:dyDescent="0.25">
      <c r="A13" s="321" t="s">
        <v>7</v>
      </c>
      <c r="B13" s="119">
        <f>G3</f>
        <v>0</v>
      </c>
      <c r="C13" s="95">
        <f>B7</f>
        <v>0</v>
      </c>
      <c r="D13" s="107">
        <f>C7</f>
        <v>0</v>
      </c>
      <c r="E13" s="331">
        <f>'Coups rendus'!G17</f>
        <v>0</v>
      </c>
      <c r="F13" s="343"/>
      <c r="G13" s="45" t="str">
        <f t="shared" ref="G13:O13" si="0">IF($E$13=0,"",IF($E$13&gt;=1,IF(G11=$R$11,"/",IF($E$13&gt;=2,IF(G11=$S$11,"/",IF($E$13&gt;=3,IF(G11=$T$11,"/",IF($E$13&gt;=4,IF(G11=$U$11,"/",IF($E$13&gt;=5,IF(G11=$V$11,"/",IF($E$13&gt;=6,IF(G11=$W$11,"/",IF($E$13&gt;=7,IF(G11=$X$11,"/",IF($E$13&gt;=8,IF(G11=$Y$11,"/",IF($E$13&gt;=9,IF(G11=$Z$11,"/",""),"")),"")),"")),"")),"")),"")),"")),"")),""))</f>
        <v/>
      </c>
      <c r="H13" s="45" t="str">
        <f t="shared" si="0"/>
        <v/>
      </c>
      <c r="I13" s="45" t="str">
        <f t="shared" si="0"/>
        <v/>
      </c>
      <c r="J13" s="45" t="str">
        <f t="shared" si="0"/>
        <v/>
      </c>
      <c r="K13" s="45" t="str">
        <f t="shared" si="0"/>
        <v/>
      </c>
      <c r="L13" s="45" t="str">
        <f t="shared" si="0"/>
        <v/>
      </c>
      <c r="M13" s="45" t="str">
        <f t="shared" si="0"/>
        <v/>
      </c>
      <c r="N13" s="45" t="str">
        <f t="shared" si="0"/>
        <v/>
      </c>
      <c r="O13" s="45" t="str">
        <f t="shared" si="0"/>
        <v/>
      </c>
      <c r="P13" s="46"/>
      <c r="Q13" s="23"/>
    </row>
    <row r="14" spans="1:26" ht="39.950000000000003" hidden="1" customHeight="1" x14ac:dyDescent="0.3">
      <c r="A14" s="321"/>
      <c r="B14" s="120"/>
      <c r="C14" s="96"/>
      <c r="D14" s="108"/>
      <c r="E14" s="47"/>
      <c r="F14" s="48"/>
      <c r="G14" s="48">
        <f t="shared" ref="G14:O14" si="1">G11</f>
        <v>0</v>
      </c>
      <c r="H14" s="48">
        <f t="shared" si="1"/>
        <v>0</v>
      </c>
      <c r="I14" s="48">
        <f t="shared" si="1"/>
        <v>0</v>
      </c>
      <c r="J14" s="48">
        <f t="shared" si="1"/>
        <v>0</v>
      </c>
      <c r="K14" s="48">
        <f t="shared" si="1"/>
        <v>0</v>
      </c>
      <c r="L14" s="48">
        <f t="shared" si="1"/>
        <v>0</v>
      </c>
      <c r="M14" s="48">
        <f t="shared" si="1"/>
        <v>0</v>
      </c>
      <c r="N14" s="48">
        <f t="shared" si="1"/>
        <v>0</v>
      </c>
      <c r="O14" s="48">
        <f t="shared" si="1"/>
        <v>0</v>
      </c>
      <c r="P14" s="49"/>
      <c r="Q14" s="23"/>
      <c r="R14" s="42">
        <f>SMALL($G$14:$O$14,1)</f>
        <v>0</v>
      </c>
      <c r="S14" s="42">
        <f>SMALL($G$14:$O$14,2)</f>
        <v>0</v>
      </c>
      <c r="T14" s="42">
        <f>SMALL($G$14:$O$14,3)</f>
        <v>0</v>
      </c>
      <c r="U14" s="42">
        <f>SMALL($G$14:$O$14,4)</f>
        <v>0</v>
      </c>
      <c r="V14" s="42">
        <f>SMALL($G$14:$O$14,5)</f>
        <v>0</v>
      </c>
      <c r="W14" s="42">
        <f>SMALL($G$14:$O$14,6)</f>
        <v>0</v>
      </c>
      <c r="X14" s="42">
        <f>SMALL($G$14:$O$14,7)</f>
        <v>0</v>
      </c>
      <c r="Y14" s="42">
        <f>SMALL($G$14:$O$14,8)</f>
        <v>0</v>
      </c>
      <c r="Z14" s="42">
        <f>SMALL($G$14:$O$14,9)</f>
        <v>0</v>
      </c>
    </row>
    <row r="15" spans="1:26" ht="39.950000000000003" customHeight="1" thickBot="1" x14ac:dyDescent="0.3">
      <c r="A15" s="321"/>
      <c r="B15" s="121">
        <f>G3</f>
        <v>0</v>
      </c>
      <c r="C15" s="97">
        <f>B8</f>
        <v>0</v>
      </c>
      <c r="D15" s="109">
        <f>C8</f>
        <v>0</v>
      </c>
      <c r="E15" s="333">
        <f>'Coups rendus'!G18</f>
        <v>0</v>
      </c>
      <c r="F15" s="344"/>
      <c r="G15" s="50" t="str">
        <f t="shared" ref="G15:O15" si="2">IF($E$15=0,"",IF($E$15&gt;=1,IF(G14=$R$14,"/",IF($E$15&gt;=2,IF(G14=$S$14,"/",IF($E$15&gt;=3,IF(G14=$T$14,"/",IF($E$15&gt;=4,IF(G14=$U$14,"/",IF($E$15&gt;=5,IF(G14=$V$14,"/",IF($E$15&gt;=6,IF(G14=$W$14,"/",IF($E$15&gt;=7,IF(G14=$X$14,"/",IF($E$15&gt;=8,IF(G14=$Y$14,"/",IF($E$15&gt;=9,IF(G14=$Z$14,"/",""),"")),"")),"")),"")),"")),"")),"")),"")),""))</f>
        <v/>
      </c>
      <c r="H15" s="50" t="str">
        <f t="shared" si="2"/>
        <v/>
      </c>
      <c r="I15" s="50" t="str">
        <f t="shared" si="2"/>
        <v/>
      </c>
      <c r="J15" s="50" t="str">
        <f t="shared" si="2"/>
        <v/>
      </c>
      <c r="K15" s="50" t="str">
        <f t="shared" si="2"/>
        <v/>
      </c>
      <c r="L15" s="50" t="str">
        <f t="shared" si="2"/>
        <v/>
      </c>
      <c r="M15" s="50" t="str">
        <f t="shared" si="2"/>
        <v/>
      </c>
      <c r="N15" s="50" t="str">
        <f t="shared" si="2"/>
        <v/>
      </c>
      <c r="O15" s="50" t="str">
        <f t="shared" si="2"/>
        <v/>
      </c>
      <c r="P15" s="51"/>
      <c r="Q15" s="23"/>
    </row>
    <row r="16" spans="1:26" ht="39.950000000000003" hidden="1" customHeight="1" thickTop="1" thickBot="1" x14ac:dyDescent="0.35">
      <c r="A16" s="321"/>
      <c r="B16" s="122"/>
      <c r="C16" s="98"/>
      <c r="D16" s="110"/>
      <c r="E16" s="52"/>
      <c r="F16" s="53"/>
      <c r="G16" s="53">
        <f t="shared" ref="G16:O16" si="3">G11</f>
        <v>0</v>
      </c>
      <c r="H16" s="53">
        <f t="shared" si="3"/>
        <v>0</v>
      </c>
      <c r="I16" s="53">
        <f t="shared" si="3"/>
        <v>0</v>
      </c>
      <c r="J16" s="53">
        <f t="shared" si="3"/>
        <v>0</v>
      </c>
      <c r="K16" s="53">
        <f t="shared" si="3"/>
        <v>0</v>
      </c>
      <c r="L16" s="53">
        <f t="shared" si="3"/>
        <v>0</v>
      </c>
      <c r="M16" s="53">
        <f t="shared" si="3"/>
        <v>0</v>
      </c>
      <c r="N16" s="53">
        <f t="shared" si="3"/>
        <v>0</v>
      </c>
      <c r="O16" s="53">
        <f t="shared" si="3"/>
        <v>0</v>
      </c>
      <c r="P16" s="54"/>
      <c r="Q16" s="23"/>
      <c r="R16" s="42">
        <f>SMALL($G$16:$O$16,1)</f>
        <v>0</v>
      </c>
      <c r="S16" s="42">
        <f>SMALL($G$16:$O$16,2)</f>
        <v>0</v>
      </c>
      <c r="T16" s="42">
        <f>SMALL($G$16:$O$16,3)</f>
        <v>0</v>
      </c>
      <c r="U16" s="42">
        <f>SMALL($G$16:$O$16,4)</f>
        <v>0</v>
      </c>
      <c r="V16" s="42">
        <f>SMALL($G$16:$O$16,5)</f>
        <v>0</v>
      </c>
      <c r="W16" s="42">
        <f>SMALL($G$16:$O$16,6)</f>
        <v>0</v>
      </c>
      <c r="X16" s="42">
        <f>SMALL($G$16:$O$16,7)</f>
        <v>0</v>
      </c>
      <c r="Y16" s="42">
        <f>SMALL($G$16:$O$16,8)</f>
        <v>0</v>
      </c>
      <c r="Z16" s="42">
        <f>SMALL($G$16:$O$16,9)</f>
        <v>0</v>
      </c>
    </row>
    <row r="17" spans="1:30" ht="39.950000000000003" customHeight="1" thickTop="1" x14ac:dyDescent="0.25">
      <c r="A17" s="321"/>
      <c r="B17" s="123">
        <f>M3</f>
        <v>0</v>
      </c>
      <c r="C17" s="99">
        <f>B9</f>
        <v>0</v>
      </c>
      <c r="D17" s="111">
        <f>C9</f>
        <v>0</v>
      </c>
      <c r="E17" s="335">
        <f>'Coups rendus'!M17</f>
        <v>0</v>
      </c>
      <c r="F17" s="345"/>
      <c r="G17" s="55" t="str">
        <f t="shared" ref="G17:O17" si="4">IF($E$17=0,"",IF($E$17&gt;=1,IF(G16=$R$16,"/",IF($E$17&gt;=2,IF(G16=$S$16,"/",IF($E$17&gt;=3,IF(G16=$T$16,"/",IF($E$17&gt;=4,IF(G16=$U$16,"/",IF($E$17&gt;=5,IF(G16=$V$16,"/",IF($E$17&gt;=6,IF(G16=$W$16,"/",IF($E$17&gt;=7,IF(G16=$X$16,"/",IF($E$17&gt;=8,IF(G16=$Y$16,"/",IF($E$17&gt;=9,IF(G16=$Z$16,"/",""),"")),"")),"")),"")),"")),"")),"")),"")),""))</f>
        <v/>
      </c>
      <c r="H17" s="55" t="str">
        <f t="shared" si="4"/>
        <v/>
      </c>
      <c r="I17" s="55" t="str">
        <f t="shared" si="4"/>
        <v/>
      </c>
      <c r="J17" s="55" t="str">
        <f t="shared" si="4"/>
        <v/>
      </c>
      <c r="K17" s="55" t="str">
        <f t="shared" si="4"/>
        <v/>
      </c>
      <c r="L17" s="55" t="str">
        <f t="shared" si="4"/>
        <v/>
      </c>
      <c r="M17" s="55" t="str">
        <f t="shared" si="4"/>
        <v/>
      </c>
      <c r="N17" s="55" t="str">
        <f t="shared" si="4"/>
        <v/>
      </c>
      <c r="O17" s="55" t="str">
        <f t="shared" si="4"/>
        <v/>
      </c>
      <c r="P17" s="56"/>
      <c r="Q17" s="68"/>
      <c r="AC17" s="57"/>
    </row>
    <row r="18" spans="1:30" ht="39.950000000000003" hidden="1" customHeight="1" x14ac:dyDescent="0.3">
      <c r="A18" s="321"/>
      <c r="B18" s="120"/>
      <c r="C18" s="96"/>
      <c r="D18" s="108"/>
      <c r="E18" s="47"/>
      <c r="F18" s="48"/>
      <c r="G18" s="48">
        <f t="shared" ref="G18:O18" si="5">G11</f>
        <v>0</v>
      </c>
      <c r="H18" s="48">
        <f t="shared" si="5"/>
        <v>0</v>
      </c>
      <c r="I18" s="48">
        <f t="shared" si="5"/>
        <v>0</v>
      </c>
      <c r="J18" s="48">
        <f t="shared" si="5"/>
        <v>0</v>
      </c>
      <c r="K18" s="48">
        <f t="shared" si="5"/>
        <v>0</v>
      </c>
      <c r="L18" s="48">
        <f t="shared" si="5"/>
        <v>0</v>
      </c>
      <c r="M18" s="48">
        <f t="shared" si="5"/>
        <v>0</v>
      </c>
      <c r="N18" s="48">
        <f t="shared" si="5"/>
        <v>0</v>
      </c>
      <c r="O18" s="48">
        <f t="shared" si="5"/>
        <v>0</v>
      </c>
      <c r="P18" s="49"/>
      <c r="Q18" s="68"/>
      <c r="R18" s="42">
        <f>SMALL($G$18:$O$18,1)</f>
        <v>0</v>
      </c>
      <c r="S18" s="42">
        <f>SMALL($G$18:$O$18,2)</f>
        <v>0</v>
      </c>
      <c r="T18" s="42">
        <f>SMALL($G$18:$O$18,3)</f>
        <v>0</v>
      </c>
      <c r="U18" s="42">
        <f>SMALL($G$18:$O$18,4)</f>
        <v>0</v>
      </c>
      <c r="V18" s="42">
        <f>SMALL($G$18:$O$18,5)</f>
        <v>0</v>
      </c>
      <c r="W18" s="42">
        <f>SMALL($G$18:$O$18,6)</f>
        <v>0</v>
      </c>
      <c r="X18" s="42">
        <f>SMALL($G$18:$O$18,7)</f>
        <v>0</v>
      </c>
      <c r="Y18" s="42">
        <f>SMALL($G$18:$O$18,8)</f>
        <v>0</v>
      </c>
      <c r="Z18" s="42">
        <f>SMALL($G$18:$O$18,9)</f>
        <v>0</v>
      </c>
    </row>
    <row r="19" spans="1:30" ht="39.950000000000003" customHeight="1" thickBot="1" x14ac:dyDescent="0.3">
      <c r="A19" s="321"/>
      <c r="B19" s="124">
        <f>M3</f>
        <v>0</v>
      </c>
      <c r="C19" s="100">
        <f>B10</f>
        <v>0</v>
      </c>
      <c r="D19" s="112">
        <f>C10</f>
        <v>0</v>
      </c>
      <c r="E19" s="337">
        <f>'Coups rendus'!M18</f>
        <v>0</v>
      </c>
      <c r="F19" s="342"/>
      <c r="G19" s="58" t="str">
        <f t="shared" ref="G19:O19" si="6">IF($E$19=0,"",IF($E$19&gt;=1,IF(G18=$R$18,"/",IF($E$19&gt;=2,IF(G18=$S$18,"/",IF($E$19&gt;=3,IF(G18=$T$18,"/",IF($E$19&gt;=4,IF(G18=$U$18,"/",IF($E$19&gt;=5,IF(G18=$V$18,"/",IF($E$19&gt;=6,IF(G18=$W$18,"/",IF($E$19&gt;=7,IF(G18=$X$18,"/",IF($E$19&gt;=8,IF(G18=$Y$18,"/",IF($E$19&gt;=9,IF(G18=$Z$18,"/",""),"")),"")),"")),"")),"")),"")),"")),"")),""))</f>
        <v/>
      </c>
      <c r="H19" s="58" t="str">
        <f t="shared" si="6"/>
        <v/>
      </c>
      <c r="I19" s="58" t="str">
        <f t="shared" si="6"/>
        <v/>
      </c>
      <c r="J19" s="58" t="str">
        <f t="shared" si="6"/>
        <v/>
      </c>
      <c r="K19" s="58" t="str">
        <f t="shared" si="6"/>
        <v/>
      </c>
      <c r="L19" s="58" t="str">
        <f t="shared" si="6"/>
        <v/>
      </c>
      <c r="M19" s="58" t="str">
        <f t="shared" si="6"/>
        <v/>
      </c>
      <c r="N19" s="58" t="str">
        <f t="shared" si="6"/>
        <v/>
      </c>
      <c r="O19" s="58" t="str">
        <f t="shared" si="6"/>
        <v/>
      </c>
      <c r="P19" s="59"/>
      <c r="Q19" s="68"/>
      <c r="AD19" s="88"/>
    </row>
    <row r="20" spans="1:30" ht="24.95" customHeight="1" x14ac:dyDescent="0.25">
      <c r="A20" s="21"/>
      <c r="B20" s="22"/>
      <c r="C20" s="22"/>
      <c r="D20" s="22"/>
      <c r="E20" s="22"/>
      <c r="F20" s="60"/>
      <c r="G20" s="25"/>
      <c r="H20" s="25"/>
      <c r="I20" s="25"/>
      <c r="J20" s="25"/>
      <c r="K20" s="25"/>
      <c r="L20" s="25"/>
      <c r="M20" s="25"/>
      <c r="N20" s="25"/>
      <c r="O20" s="25"/>
      <c r="P20" s="61"/>
      <c r="Q20" s="23"/>
    </row>
    <row r="21" spans="1:30" ht="24.95" customHeight="1" x14ac:dyDescent="0.25">
      <c r="A21" s="21"/>
      <c r="B21" s="22"/>
      <c r="C21" s="22"/>
      <c r="D21" s="22"/>
      <c r="E21" s="22"/>
      <c r="F21" s="38" t="s">
        <v>1</v>
      </c>
      <c r="G21" s="39">
        <f>Données!K59</f>
        <v>10</v>
      </c>
      <c r="H21" s="39">
        <f>Données!L59</f>
        <v>11</v>
      </c>
      <c r="I21" s="39">
        <f>Données!M59</f>
        <v>12</v>
      </c>
      <c r="J21" s="39">
        <f>Données!N59</f>
        <v>13</v>
      </c>
      <c r="K21" s="39">
        <f>Données!O59</f>
        <v>14</v>
      </c>
      <c r="L21" s="39">
        <f>Données!P59</f>
        <v>15</v>
      </c>
      <c r="M21" s="39">
        <f>Données!Q59</f>
        <v>16</v>
      </c>
      <c r="N21" s="39">
        <f>Données!R59</f>
        <v>17</v>
      </c>
      <c r="O21" s="39">
        <f>Données!S59</f>
        <v>18</v>
      </c>
      <c r="P21" s="21"/>
      <c r="Q21" s="23"/>
    </row>
    <row r="22" spans="1:30" ht="24.95" customHeight="1" x14ac:dyDescent="0.25">
      <c r="A22" s="21"/>
      <c r="B22" s="22"/>
      <c r="C22" s="22"/>
      <c r="D22" s="22"/>
      <c r="E22" s="22"/>
      <c r="F22" s="40" t="s">
        <v>42</v>
      </c>
      <c r="G22" s="17">
        <f>Données!K60</f>
        <v>0</v>
      </c>
      <c r="H22" s="17">
        <f>Données!L60</f>
        <v>0</v>
      </c>
      <c r="I22" s="17">
        <f>Données!M60</f>
        <v>0</v>
      </c>
      <c r="J22" s="17">
        <f>Données!N60</f>
        <v>0</v>
      </c>
      <c r="K22" s="17">
        <f>Données!O60</f>
        <v>0</v>
      </c>
      <c r="L22" s="17">
        <f>Données!P60</f>
        <v>0</v>
      </c>
      <c r="M22" s="17">
        <f>Données!Q60</f>
        <v>0</v>
      </c>
      <c r="N22" s="17">
        <f>Données!R60</f>
        <v>0</v>
      </c>
      <c r="O22" s="17">
        <f>Données!S60</f>
        <v>0</v>
      </c>
      <c r="P22" s="21"/>
      <c r="Q22" s="23"/>
    </row>
    <row r="23" spans="1:30" ht="24.95" customHeight="1" x14ac:dyDescent="0.25">
      <c r="A23" s="21"/>
      <c r="B23" s="22"/>
      <c r="C23" s="22"/>
      <c r="D23" s="22"/>
      <c r="E23" s="22"/>
      <c r="F23" s="14" t="s">
        <v>2</v>
      </c>
      <c r="G23" s="14">
        <f>Données!K61</f>
        <v>0</v>
      </c>
      <c r="H23" s="14">
        <f>Données!L61</f>
        <v>0</v>
      </c>
      <c r="I23" s="14">
        <f>Données!M61</f>
        <v>0</v>
      </c>
      <c r="J23" s="14">
        <f>Données!N61</f>
        <v>0</v>
      </c>
      <c r="K23" s="14">
        <f>Données!O61</f>
        <v>0</v>
      </c>
      <c r="L23" s="14">
        <f>Données!P61</f>
        <v>0</v>
      </c>
      <c r="M23" s="14">
        <f>Données!Q61</f>
        <v>0</v>
      </c>
      <c r="N23" s="14">
        <f>Données!R61</f>
        <v>0</v>
      </c>
      <c r="O23" s="14">
        <f>Données!S61</f>
        <v>0</v>
      </c>
      <c r="P23" s="21"/>
      <c r="Q23" s="23"/>
    </row>
    <row r="24" spans="1:30" ht="24.95" customHeight="1" x14ac:dyDescent="0.25">
      <c r="A24" s="21"/>
      <c r="B24" s="22"/>
      <c r="C24" s="22"/>
      <c r="D24" s="22"/>
      <c r="E24" s="22"/>
      <c r="F24" s="15" t="s">
        <v>3</v>
      </c>
      <c r="G24" s="15">
        <f>Données!K62</f>
        <v>0</v>
      </c>
      <c r="H24" s="15">
        <f>Données!L62</f>
        <v>0</v>
      </c>
      <c r="I24" s="15">
        <f>Données!M62</f>
        <v>0</v>
      </c>
      <c r="J24" s="15">
        <f>Données!N62</f>
        <v>0</v>
      </c>
      <c r="K24" s="15">
        <f>Données!O62</f>
        <v>0</v>
      </c>
      <c r="L24" s="15">
        <f>Données!P62</f>
        <v>0</v>
      </c>
      <c r="M24" s="15">
        <f>Données!Q62</f>
        <v>0</v>
      </c>
      <c r="N24" s="15">
        <f>Données!R62</f>
        <v>0</v>
      </c>
      <c r="O24" s="15">
        <f>Données!S62</f>
        <v>0</v>
      </c>
      <c r="P24" s="21"/>
      <c r="Q24" s="23"/>
    </row>
    <row r="25" spans="1:30" ht="24.95" customHeight="1" x14ac:dyDescent="0.3">
      <c r="A25" s="21"/>
      <c r="B25" s="22"/>
      <c r="C25" s="22"/>
      <c r="D25" s="22"/>
      <c r="E25" s="22"/>
      <c r="F25" s="16" t="s">
        <v>4</v>
      </c>
      <c r="G25" s="41">
        <f>Données!K63</f>
        <v>0</v>
      </c>
      <c r="H25" s="41">
        <f>Données!L63</f>
        <v>0</v>
      </c>
      <c r="I25" s="41">
        <f>Données!M63</f>
        <v>0</v>
      </c>
      <c r="J25" s="41">
        <f>Données!N63</f>
        <v>0</v>
      </c>
      <c r="K25" s="41">
        <f>Données!O63</f>
        <v>0</v>
      </c>
      <c r="L25" s="41">
        <f>Données!P63</f>
        <v>0</v>
      </c>
      <c r="M25" s="41">
        <f>Données!Q63</f>
        <v>0</v>
      </c>
      <c r="N25" s="41">
        <f>Données!R63</f>
        <v>0</v>
      </c>
      <c r="O25" s="41">
        <f>Données!S63</f>
        <v>0</v>
      </c>
      <c r="P25" s="24"/>
      <c r="Q25" s="23"/>
      <c r="R25" s="42">
        <f>SMALL($G$25:$O$25,1)</f>
        <v>0</v>
      </c>
      <c r="S25" s="42">
        <f>SMALL($G$25:$O$25,2)</f>
        <v>0</v>
      </c>
      <c r="T25" s="42">
        <f>SMALL($G$25:$O$25,3)</f>
        <v>0</v>
      </c>
      <c r="U25" s="42">
        <f>SMALL($G$25:$O$25,4)</f>
        <v>0</v>
      </c>
      <c r="V25" s="42">
        <f>SMALL($G$25:$O$25,5)</f>
        <v>0</v>
      </c>
      <c r="W25" s="42">
        <f>SMALL($G$25:$O$25,6)</f>
        <v>0</v>
      </c>
      <c r="X25" s="42">
        <f>SMALL($G$25:$O$25,7)</f>
        <v>0</v>
      </c>
      <c r="Y25" s="42">
        <f>SMALL($G$25:$O$25,8)</f>
        <v>0</v>
      </c>
      <c r="Z25" s="42">
        <f>SMALL($G$25:$O$25,9)</f>
        <v>0</v>
      </c>
    </row>
    <row r="26" spans="1:30" ht="24.95" customHeight="1" thickBot="1" x14ac:dyDescent="0.35">
      <c r="A26" s="21"/>
      <c r="B26" s="23"/>
      <c r="C26" s="43" t="s">
        <v>5</v>
      </c>
      <c r="D26" s="80"/>
      <c r="E26" s="295" t="s">
        <v>70</v>
      </c>
      <c r="F26" s="346"/>
      <c r="G26" s="44"/>
      <c r="H26" s="44"/>
      <c r="I26" s="44"/>
      <c r="J26" s="44"/>
      <c r="K26" s="44"/>
      <c r="L26" s="44"/>
      <c r="M26" s="44"/>
      <c r="N26" s="44"/>
      <c r="O26" s="19"/>
      <c r="P26" s="43" t="s">
        <v>6</v>
      </c>
      <c r="Q26" s="23"/>
      <c r="R26" s="42"/>
      <c r="S26" s="42"/>
      <c r="T26" s="42"/>
      <c r="U26" s="42"/>
      <c r="V26" s="42"/>
      <c r="W26" s="42"/>
      <c r="X26" s="42"/>
      <c r="Y26" s="42"/>
      <c r="Z26" s="42"/>
    </row>
    <row r="27" spans="1:30" ht="39.950000000000003" customHeight="1" thickBot="1" x14ac:dyDescent="0.3">
      <c r="A27" s="321" t="s">
        <v>8</v>
      </c>
      <c r="B27" s="130">
        <f>G3</f>
        <v>0</v>
      </c>
      <c r="C27" s="140">
        <f>B7</f>
        <v>0</v>
      </c>
      <c r="D27" s="150">
        <f>C7</f>
        <v>0</v>
      </c>
      <c r="E27" s="323">
        <f>'Coups rendus'!G29</f>
        <v>0</v>
      </c>
      <c r="F27" s="347"/>
      <c r="G27" s="62" t="str">
        <f t="shared" ref="G27:O27" si="7">IF($E$27=0,"",IF($E$27&gt;=1,IF(G25=$R$25,"/",IF($E$27&gt;=2,IF(G25=$S$25,"/",IF($E$27&gt;=3,IF(G25=$T$25,"/",IF($E$27&gt;=4,IF(G25=$U$25,"/",IF($E$27&gt;=5,IF(G25=$V$25,"/",IF($E$27&gt;=6,IF(G25=$W$25,"/",IF($E$27&gt;=7,IF(G25=$X$25,"/",IF($E$27&gt;=8,IF(G25=$Y$25,"/",IF($E$27&gt;=9,IF(G25=$Z$25,"/",""),"")),"")),"")),"")),"")),"")),"")),"")),""))</f>
        <v/>
      </c>
      <c r="H27" s="62" t="str">
        <f t="shared" si="7"/>
        <v/>
      </c>
      <c r="I27" s="62" t="str">
        <f t="shared" si="7"/>
        <v/>
      </c>
      <c r="J27" s="62" t="str">
        <f t="shared" si="7"/>
        <v/>
      </c>
      <c r="K27" s="62" t="str">
        <f t="shared" si="7"/>
        <v/>
      </c>
      <c r="L27" s="62" t="str">
        <f t="shared" si="7"/>
        <v/>
      </c>
      <c r="M27" s="62" t="str">
        <f t="shared" si="7"/>
        <v/>
      </c>
      <c r="N27" s="62" t="str">
        <f t="shared" si="7"/>
        <v/>
      </c>
      <c r="O27" s="62" t="str">
        <f t="shared" si="7"/>
        <v/>
      </c>
      <c r="P27" s="63"/>
      <c r="Q27" s="23"/>
    </row>
    <row r="28" spans="1:30" ht="39.950000000000003" hidden="1" customHeight="1" thickTop="1" thickBot="1" x14ac:dyDescent="0.35">
      <c r="A28" s="321"/>
      <c r="B28" s="122"/>
      <c r="C28" s="98"/>
      <c r="D28" s="110"/>
      <c r="E28" s="52"/>
      <c r="F28" s="53"/>
      <c r="G28" s="53">
        <f>G25</f>
        <v>0</v>
      </c>
      <c r="H28" s="53">
        <f t="shared" ref="H28:O28" si="8">H25</f>
        <v>0</v>
      </c>
      <c r="I28" s="53">
        <f t="shared" si="8"/>
        <v>0</v>
      </c>
      <c r="J28" s="53">
        <f t="shared" si="8"/>
        <v>0</v>
      </c>
      <c r="K28" s="53">
        <f t="shared" si="8"/>
        <v>0</v>
      </c>
      <c r="L28" s="53">
        <f t="shared" si="8"/>
        <v>0</v>
      </c>
      <c r="M28" s="53">
        <f t="shared" si="8"/>
        <v>0</v>
      </c>
      <c r="N28" s="53">
        <f t="shared" si="8"/>
        <v>0</v>
      </c>
      <c r="O28" s="53">
        <f t="shared" si="8"/>
        <v>0</v>
      </c>
      <c r="P28" s="64"/>
      <c r="Q28" s="23"/>
      <c r="R28" s="42">
        <f>SMALL($G$28:$O$28,1)</f>
        <v>0</v>
      </c>
      <c r="S28" s="42">
        <f>SMALL($G$28:$O$28,2)</f>
        <v>0</v>
      </c>
      <c r="T28" s="42">
        <f>SMALL($G$28:$O$28,3)</f>
        <v>0</v>
      </c>
      <c r="U28" s="42">
        <f>SMALL($G$28:$O$28,4)</f>
        <v>0</v>
      </c>
      <c r="V28" s="42">
        <f>SMALL($G$28:$O$28,5)</f>
        <v>0</v>
      </c>
      <c r="W28" s="42">
        <f>SMALL($G$28:$O$28,6)</f>
        <v>0</v>
      </c>
      <c r="X28" s="42">
        <f>SMALL($G$28:$O$28,7)</f>
        <v>0</v>
      </c>
      <c r="Y28" s="42">
        <f>SMALL($G$28:$O$28,8)</f>
        <v>0</v>
      </c>
      <c r="Z28" s="42">
        <f>SMALL($G$28:$O$28,9)</f>
        <v>0</v>
      </c>
    </row>
    <row r="29" spans="1:30" ht="39.950000000000003" customHeight="1" thickTop="1" thickBot="1" x14ac:dyDescent="0.3">
      <c r="A29" s="321"/>
      <c r="B29" s="131">
        <f>M3</f>
        <v>0</v>
      </c>
      <c r="C29" s="141">
        <f>B9</f>
        <v>0</v>
      </c>
      <c r="D29" s="151">
        <f>C9</f>
        <v>0</v>
      </c>
      <c r="E29" s="325">
        <f>'Coups rendus'!M29</f>
        <v>0</v>
      </c>
      <c r="F29" s="348"/>
      <c r="G29" s="69" t="str">
        <f t="shared" ref="G29:O29" si="9">IF($E$29=0,"",IF($E$29&gt;=1,IF(G28=$R$28,"/",IF($E$29&gt;=2,IF(G28=$S$28,"/",IF($E$29&gt;=3,IF(G28=$T$28,"/",IF($E$29&gt;=4,IF(G28=$U$28,"/",IF($E$29&gt;=5,IF(G28=$V$28,"/",IF($E$29&gt;=6,IF(G28=$W$28,"/",IF($E$29&gt;=7,IF(G28=$X$28,"/",IF($E$29&gt;=8,IF(G28=$Y$28,"/",IF($E$29&gt;=9,IF(G28=$Z$28,"/",""),"")),"")),"")),"")),"")),"")),"")),"")),""))</f>
        <v/>
      </c>
      <c r="H29" s="69" t="str">
        <f t="shared" si="9"/>
        <v/>
      </c>
      <c r="I29" s="69" t="str">
        <f t="shared" si="9"/>
        <v/>
      </c>
      <c r="J29" s="69" t="str">
        <f t="shared" si="9"/>
        <v/>
      </c>
      <c r="K29" s="69" t="str">
        <f t="shared" si="9"/>
        <v/>
      </c>
      <c r="L29" s="69" t="str">
        <f t="shared" si="9"/>
        <v/>
      </c>
      <c r="M29" s="69" t="str">
        <f t="shared" si="9"/>
        <v/>
      </c>
      <c r="N29" s="69" t="str">
        <f t="shared" si="9"/>
        <v/>
      </c>
      <c r="O29" s="69" t="str">
        <f t="shared" si="9"/>
        <v/>
      </c>
      <c r="P29" s="70"/>
      <c r="Q29" s="23"/>
    </row>
    <row r="30" spans="1:30" ht="39.950000000000003" hidden="1" customHeight="1" x14ac:dyDescent="0.3">
      <c r="A30" s="321"/>
      <c r="B30" s="132"/>
      <c r="C30" s="142"/>
      <c r="D30" s="152"/>
      <c r="E30" s="71"/>
      <c r="F30" s="72"/>
      <c r="G30" s="72">
        <f>G25</f>
        <v>0</v>
      </c>
      <c r="H30" s="72">
        <f t="shared" ref="H30:O30" si="10">H25</f>
        <v>0</v>
      </c>
      <c r="I30" s="72">
        <f t="shared" si="10"/>
        <v>0</v>
      </c>
      <c r="J30" s="72">
        <f t="shared" si="10"/>
        <v>0</v>
      </c>
      <c r="K30" s="72">
        <f t="shared" si="10"/>
        <v>0</v>
      </c>
      <c r="L30" s="72">
        <f t="shared" si="10"/>
        <v>0</v>
      </c>
      <c r="M30" s="72">
        <f t="shared" si="10"/>
        <v>0</v>
      </c>
      <c r="N30" s="72">
        <f t="shared" si="10"/>
        <v>0</v>
      </c>
      <c r="O30" s="72">
        <f t="shared" si="10"/>
        <v>0</v>
      </c>
      <c r="P30" s="73"/>
      <c r="Q30" s="23"/>
      <c r="R30" s="42">
        <f>SMALL($G$30:$O$30,1)</f>
        <v>0</v>
      </c>
      <c r="S30" s="42">
        <f>SMALL($G$30:$O$30,2)</f>
        <v>0</v>
      </c>
      <c r="T30" s="42">
        <f>SMALL($G$30:$O$30,3)</f>
        <v>0</v>
      </c>
      <c r="U30" s="42">
        <f>SMALL($G$30:$O$30,4)</f>
        <v>0</v>
      </c>
      <c r="V30" s="42">
        <f>SMALL($G$30:$O$30,5)</f>
        <v>0</v>
      </c>
      <c r="W30" s="42">
        <f>SMALL($G$30:$O$30,6)</f>
        <v>0</v>
      </c>
      <c r="X30" s="42">
        <f>SMALL($G$30:$O$30,7)</f>
        <v>0</v>
      </c>
      <c r="Y30" s="42">
        <f>SMALL($G$30:$O$30,8)</f>
        <v>0</v>
      </c>
      <c r="Z30" s="42">
        <f>SMALL($G$30:$O$30,9)</f>
        <v>0</v>
      </c>
    </row>
    <row r="31" spans="1:30" ht="39.950000000000003" customHeight="1" thickTop="1" thickBot="1" x14ac:dyDescent="0.3">
      <c r="A31" s="321"/>
      <c r="B31" s="133">
        <f>G3</f>
        <v>0</v>
      </c>
      <c r="C31" s="143">
        <f>B8</f>
        <v>0</v>
      </c>
      <c r="D31" s="153">
        <f>C8</f>
        <v>0</v>
      </c>
      <c r="E31" s="327">
        <f>'Coups rendus'!G30</f>
        <v>0</v>
      </c>
      <c r="F31" s="349"/>
      <c r="G31" s="74" t="str">
        <f t="shared" ref="G31:O31" si="11">IF($E$31=0,"",IF($E$31&gt;=1,IF(G30=$R$30,"/",IF($E$31&gt;=2,IF(G30=$S$30,"/",IF($E$31&gt;=3,IF(G30=$T$30,"/",IF($E$31&gt;=4,IF(G30=$U$30,"/",IF($E$31&gt;=5,IF(G30=$V$30,"/",IF($E$31&gt;=6,IF(G30=$W$30,"/",IF($E$31&gt;=7,IF(G30=$X$30,"/",IF($E$31&gt;=8,IF(G30=$Y$30,"/",IF($E$31&gt;=9,IF(G30=$Z$30,"/",""),"")),"")),"")),"")),"")),"")),"")),"")),""))</f>
        <v/>
      </c>
      <c r="H31" s="74" t="str">
        <f t="shared" si="11"/>
        <v/>
      </c>
      <c r="I31" s="74" t="str">
        <f t="shared" si="11"/>
        <v/>
      </c>
      <c r="J31" s="74" t="str">
        <f t="shared" si="11"/>
        <v/>
      </c>
      <c r="K31" s="74" t="str">
        <f t="shared" si="11"/>
        <v/>
      </c>
      <c r="L31" s="74" t="str">
        <f t="shared" si="11"/>
        <v/>
      </c>
      <c r="M31" s="74" t="str">
        <f t="shared" si="11"/>
        <v/>
      </c>
      <c r="N31" s="74" t="str">
        <f t="shared" si="11"/>
        <v/>
      </c>
      <c r="O31" s="74" t="str">
        <f t="shared" si="11"/>
        <v/>
      </c>
      <c r="P31" s="75"/>
      <c r="Q31" s="23"/>
    </row>
    <row r="32" spans="1:30" ht="39.950000000000003" hidden="1" customHeight="1" thickTop="1" thickBot="1" x14ac:dyDescent="0.35">
      <c r="A32" s="321"/>
      <c r="B32" s="122"/>
      <c r="C32" s="98"/>
      <c r="D32" s="110"/>
      <c r="E32" s="52"/>
      <c r="F32" s="53"/>
      <c r="G32" s="53">
        <f>G25</f>
        <v>0</v>
      </c>
      <c r="H32" s="53">
        <f t="shared" ref="H32:O32" si="12">H25</f>
        <v>0</v>
      </c>
      <c r="I32" s="53">
        <f t="shared" si="12"/>
        <v>0</v>
      </c>
      <c r="J32" s="53">
        <f t="shared" si="12"/>
        <v>0</v>
      </c>
      <c r="K32" s="53">
        <f t="shared" si="12"/>
        <v>0</v>
      </c>
      <c r="L32" s="53">
        <f t="shared" si="12"/>
        <v>0</v>
      </c>
      <c r="M32" s="53">
        <f t="shared" si="12"/>
        <v>0</v>
      </c>
      <c r="N32" s="53">
        <f t="shared" si="12"/>
        <v>0</v>
      </c>
      <c r="O32" s="53">
        <f t="shared" si="12"/>
        <v>0</v>
      </c>
      <c r="P32" s="64"/>
      <c r="Q32" s="23"/>
      <c r="R32" s="42">
        <f>SMALL($G$32:$O$32,1)</f>
        <v>0</v>
      </c>
      <c r="S32" s="42">
        <f>SMALL($G$32:$O$32,2)</f>
        <v>0</v>
      </c>
      <c r="T32" s="42">
        <f>SMALL($G$32:$O$32,3)</f>
        <v>0</v>
      </c>
      <c r="U32" s="42">
        <f>SMALL($G$32:$O$32,4)</f>
        <v>0</v>
      </c>
      <c r="V32" s="42">
        <f>SMALL($G$32:$O$32,5)</f>
        <v>0</v>
      </c>
      <c r="W32" s="42">
        <f>SMALL($G$32:$O$32,6)</f>
        <v>0</v>
      </c>
      <c r="X32" s="42">
        <f>SMALL($G$32:$O$32,7)</f>
        <v>0</v>
      </c>
      <c r="Y32" s="42">
        <f>SMALL($G$32:$O$32,8)</f>
        <v>0</v>
      </c>
      <c r="Z32" s="42">
        <f>SMALL($G$32:$O$32,9)</f>
        <v>0</v>
      </c>
    </row>
    <row r="33" spans="1:17" ht="39.950000000000003" customHeight="1" thickTop="1" thickBot="1" x14ac:dyDescent="0.3">
      <c r="A33" s="321"/>
      <c r="B33" s="134">
        <f>M3</f>
        <v>0</v>
      </c>
      <c r="C33" s="144">
        <f>B10</f>
        <v>0</v>
      </c>
      <c r="D33" s="154">
        <f>C10</f>
        <v>0</v>
      </c>
      <c r="E33" s="329">
        <f>'Coups rendus'!M30</f>
        <v>0</v>
      </c>
      <c r="F33" s="350"/>
      <c r="G33" s="65" t="str">
        <f t="shared" ref="G33:O33" si="13">IF($E$33=0,"",IF($E$33&gt;=1,IF(G32=$R$32,"/",IF($E$33&gt;=2,IF(G32=$S$32,"/",IF($E$33&gt;=3,IF(G32=$T$32,"/",IF($E$33&gt;=4,IF(G32=$U$32,"/",IF($E$33&gt;=5,IF(G32=$V$32,"/",IF($E$33&gt;=6,IF(G32=$W$32,"/",IF($E$33&gt;=7,IF(G32=$X$32,"/",IF($E$33&gt;=8,IF(G32=$Y$32,"/",IF($E$33&gt;=9,IF(G32=$Z$32,"/",""),"")),"")),"")),"")),"")),"")),"")),"")),""))</f>
        <v/>
      </c>
      <c r="H33" s="65" t="str">
        <f t="shared" si="13"/>
        <v/>
      </c>
      <c r="I33" s="65" t="str">
        <f t="shared" si="13"/>
        <v/>
      </c>
      <c r="J33" s="65" t="str">
        <f t="shared" si="13"/>
        <v/>
      </c>
      <c r="K33" s="65" t="str">
        <f t="shared" si="13"/>
        <v/>
      </c>
      <c r="L33" s="65" t="str">
        <f t="shared" si="13"/>
        <v/>
      </c>
      <c r="M33" s="65" t="str">
        <f t="shared" si="13"/>
        <v/>
      </c>
      <c r="N33" s="65" t="str">
        <f t="shared" si="13"/>
        <v/>
      </c>
      <c r="O33" s="65" t="str">
        <f t="shared" si="13"/>
        <v/>
      </c>
      <c r="P33" s="66"/>
      <c r="Q33" s="23"/>
    </row>
    <row r="34" spans="1:17" x14ac:dyDescent="0.25">
      <c r="A34" s="21"/>
      <c r="B34" s="22"/>
      <c r="C34" s="22"/>
      <c r="D34" s="87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3"/>
    </row>
    <row r="35" spans="1:17" ht="18" x14ac:dyDescent="0.25">
      <c r="A35" s="21"/>
      <c r="B35" s="23"/>
      <c r="C35" s="310" t="str">
        <f>Données!C29</f>
        <v>On place la balle sur le fairway.</v>
      </c>
      <c r="D35" s="311"/>
      <c r="E35" s="312"/>
      <c r="F35" s="312"/>
      <c r="G35" s="312"/>
      <c r="H35" s="312"/>
      <c r="I35" s="312"/>
      <c r="J35" s="312"/>
      <c r="K35" s="312"/>
      <c r="L35" s="312"/>
      <c r="M35" s="312"/>
      <c r="N35" s="312"/>
      <c r="O35" s="313"/>
      <c r="P35" s="21"/>
      <c r="Q35" s="23"/>
    </row>
    <row r="36" spans="1:17" ht="18" x14ac:dyDescent="0.25">
      <c r="A36" s="21"/>
      <c r="B36" s="23"/>
      <c r="C36" s="338" t="str">
        <f>Données!C30</f>
        <v xml:space="preserve"> </v>
      </c>
      <c r="D36" s="339"/>
      <c r="E36" s="305"/>
      <c r="F36" s="305"/>
      <c r="G36" s="305"/>
      <c r="H36" s="305"/>
      <c r="I36" s="305"/>
      <c r="J36" s="305"/>
      <c r="K36" s="305"/>
      <c r="L36" s="305"/>
      <c r="M36" s="305"/>
      <c r="N36" s="305"/>
      <c r="O36" s="316"/>
      <c r="P36" s="67"/>
      <c r="Q36" s="23"/>
    </row>
    <row r="37" spans="1:17" ht="18" x14ac:dyDescent="0.25">
      <c r="A37" s="21"/>
      <c r="B37" s="23"/>
      <c r="C37" s="338" t="str">
        <f>Données!C31</f>
        <v xml:space="preserve"> </v>
      </c>
      <c r="D37" s="339"/>
      <c r="E37" s="305"/>
      <c r="F37" s="305"/>
      <c r="G37" s="305"/>
      <c r="H37" s="305"/>
      <c r="I37" s="305"/>
      <c r="J37" s="305"/>
      <c r="K37" s="305"/>
      <c r="L37" s="305"/>
      <c r="M37" s="305"/>
      <c r="N37" s="305"/>
      <c r="O37" s="316"/>
      <c r="P37" s="67"/>
      <c r="Q37" s="23"/>
    </row>
    <row r="38" spans="1:17" ht="18" x14ac:dyDescent="0.25">
      <c r="A38" s="21"/>
      <c r="B38" s="23"/>
      <c r="C38" s="340" t="str">
        <f>Données!C32</f>
        <v xml:space="preserve"> </v>
      </c>
      <c r="D38" s="341"/>
      <c r="E38" s="319"/>
      <c r="F38" s="319"/>
      <c r="G38" s="319"/>
      <c r="H38" s="319"/>
      <c r="I38" s="319"/>
      <c r="J38" s="319"/>
      <c r="K38" s="319"/>
      <c r="L38" s="319"/>
      <c r="M38" s="319"/>
      <c r="N38" s="319"/>
      <c r="O38" s="320"/>
      <c r="P38" s="67"/>
      <c r="Q38" s="23"/>
    </row>
    <row r="39" spans="1:17" x14ac:dyDescent="0.25">
      <c r="A39" s="24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6"/>
    </row>
  </sheetData>
  <sheetProtection algorithmName="SHA-512" hashValue="UofmoHmLHybO9zxbGspKzyZAykGA28jnJl9NPrt5T0okBz43sO93jHj3ESDstV/0HgFkzNEWAxzTfRHyBfSyJA==" saltValue="Cd8/8gWSjUCbnhE38xcQiQ==" spinCount="100000" sheet="1" objects="1" scenarios="1" selectLockedCells="1" selectUnlockedCells="1"/>
  <mergeCells count="25">
    <mergeCell ref="C35:O35"/>
    <mergeCell ref="C36:O36"/>
    <mergeCell ref="C37:O37"/>
    <mergeCell ref="C38:O38"/>
    <mergeCell ref="A13:A19"/>
    <mergeCell ref="A27:A33"/>
    <mergeCell ref="E13:F13"/>
    <mergeCell ref="E15:F15"/>
    <mergeCell ref="E17:F17"/>
    <mergeCell ref="E19:F19"/>
    <mergeCell ref="E26:F26"/>
    <mergeCell ref="E27:F27"/>
    <mergeCell ref="E29:F29"/>
    <mergeCell ref="E31:F31"/>
    <mergeCell ref="E33:F33"/>
    <mergeCell ref="E12:F12"/>
    <mergeCell ref="F5:I5"/>
    <mergeCell ref="J5:O5"/>
    <mergeCell ref="A1:Q1"/>
    <mergeCell ref="B3:F3"/>
    <mergeCell ref="G3:J3"/>
    <mergeCell ref="K3:L3"/>
    <mergeCell ref="M3:P3"/>
    <mergeCell ref="A6:A11"/>
    <mergeCell ref="C12:D12"/>
  </mergeCells>
  <pageMargins left="0.25" right="0.25" top="0.75" bottom="0.75" header="0.3" footer="0.3"/>
  <pageSetup paperSize="9" scale="5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1"/>
  <sheetViews>
    <sheetView showGridLines="0" zoomScaleNormal="100" workbookViewId="0">
      <selection activeCell="K34" sqref="K34"/>
    </sheetView>
  </sheetViews>
  <sheetFormatPr baseColWidth="10" defaultRowHeight="12.75" x14ac:dyDescent="0.2"/>
  <cols>
    <col min="1" max="1" width="25.28515625" style="1" customWidth="1"/>
    <col min="2" max="2" width="4.28515625" style="11" customWidth="1"/>
    <col min="3" max="3" width="6.28515625" style="11" customWidth="1"/>
    <col min="4" max="4" width="10.140625" style="1" customWidth="1"/>
    <col min="5" max="5" width="9.140625" style="1" customWidth="1"/>
    <col min="6" max="6" width="7.5703125" style="12" customWidth="1"/>
    <col min="7" max="7" width="7.140625" style="13" customWidth="1"/>
    <col min="8" max="8" width="3.7109375" style="1" customWidth="1"/>
    <col min="9" max="9" width="6.42578125" style="1" customWidth="1"/>
    <col min="10" max="10" width="10.85546875" style="1" customWidth="1"/>
    <col min="11" max="11" width="9.42578125" style="12" customWidth="1"/>
    <col min="12" max="12" width="5.42578125" style="12" customWidth="1"/>
    <col min="13" max="13" width="7.140625" style="11" customWidth="1"/>
    <col min="14" max="14" width="32" style="1" customWidth="1"/>
    <col min="15" max="256" width="11.42578125" style="1"/>
    <col min="257" max="257" width="25.28515625" style="1" customWidth="1"/>
    <col min="258" max="258" width="4.28515625" style="1" customWidth="1"/>
    <col min="259" max="259" width="6.28515625" style="1" customWidth="1"/>
    <col min="260" max="260" width="10.140625" style="1" customWidth="1"/>
    <col min="261" max="261" width="9.140625" style="1" customWidth="1"/>
    <col min="262" max="262" width="7.5703125" style="1" customWidth="1"/>
    <col min="263" max="263" width="7.140625" style="1" customWidth="1"/>
    <col min="264" max="264" width="3.7109375" style="1" customWidth="1"/>
    <col min="265" max="265" width="6.42578125" style="1" customWidth="1"/>
    <col min="266" max="266" width="10.85546875" style="1" customWidth="1"/>
    <col min="267" max="267" width="9.42578125" style="1" customWidth="1"/>
    <col min="268" max="268" width="5.42578125" style="1" customWidth="1"/>
    <col min="269" max="269" width="7.140625" style="1" customWidth="1"/>
    <col min="270" max="270" width="32" style="1" customWidth="1"/>
    <col min="271" max="512" width="11.42578125" style="1"/>
    <col min="513" max="513" width="25.28515625" style="1" customWidth="1"/>
    <col min="514" max="514" width="4.28515625" style="1" customWidth="1"/>
    <col min="515" max="515" width="6.28515625" style="1" customWidth="1"/>
    <col min="516" max="516" width="10.140625" style="1" customWidth="1"/>
    <col min="517" max="517" width="9.140625" style="1" customWidth="1"/>
    <col min="518" max="518" width="7.5703125" style="1" customWidth="1"/>
    <col min="519" max="519" width="7.140625" style="1" customWidth="1"/>
    <col min="520" max="520" width="3.7109375" style="1" customWidth="1"/>
    <col min="521" max="521" width="6.42578125" style="1" customWidth="1"/>
    <col min="522" max="522" width="10.85546875" style="1" customWidth="1"/>
    <col min="523" max="523" width="9.42578125" style="1" customWidth="1"/>
    <col min="524" max="524" width="5.42578125" style="1" customWidth="1"/>
    <col min="525" max="525" width="7.140625" style="1" customWidth="1"/>
    <col min="526" max="526" width="32" style="1" customWidth="1"/>
    <col min="527" max="768" width="11.42578125" style="1"/>
    <col min="769" max="769" width="25.28515625" style="1" customWidth="1"/>
    <col min="770" max="770" width="4.28515625" style="1" customWidth="1"/>
    <col min="771" max="771" width="6.28515625" style="1" customWidth="1"/>
    <col min="772" max="772" width="10.140625" style="1" customWidth="1"/>
    <col min="773" max="773" width="9.140625" style="1" customWidth="1"/>
    <col min="774" max="774" width="7.5703125" style="1" customWidth="1"/>
    <col min="775" max="775" width="7.140625" style="1" customWidth="1"/>
    <col min="776" max="776" width="3.7109375" style="1" customWidth="1"/>
    <col min="777" max="777" width="6.42578125" style="1" customWidth="1"/>
    <col min="778" max="778" width="10.85546875" style="1" customWidth="1"/>
    <col min="779" max="779" width="9.42578125" style="1" customWidth="1"/>
    <col min="780" max="780" width="5.42578125" style="1" customWidth="1"/>
    <col min="781" max="781" width="7.140625" style="1" customWidth="1"/>
    <col min="782" max="782" width="32" style="1" customWidth="1"/>
    <col min="783" max="1024" width="11.42578125" style="1"/>
    <col min="1025" max="1025" width="25.28515625" style="1" customWidth="1"/>
    <col min="1026" max="1026" width="4.28515625" style="1" customWidth="1"/>
    <col min="1027" max="1027" width="6.28515625" style="1" customWidth="1"/>
    <col min="1028" max="1028" width="10.140625" style="1" customWidth="1"/>
    <col min="1029" max="1029" width="9.140625" style="1" customWidth="1"/>
    <col min="1030" max="1030" width="7.5703125" style="1" customWidth="1"/>
    <col min="1031" max="1031" width="7.140625" style="1" customWidth="1"/>
    <col min="1032" max="1032" width="3.7109375" style="1" customWidth="1"/>
    <col min="1033" max="1033" width="6.42578125" style="1" customWidth="1"/>
    <col min="1034" max="1034" width="10.85546875" style="1" customWidth="1"/>
    <col min="1035" max="1035" width="9.42578125" style="1" customWidth="1"/>
    <col min="1036" max="1036" width="5.42578125" style="1" customWidth="1"/>
    <col min="1037" max="1037" width="7.140625" style="1" customWidth="1"/>
    <col min="1038" max="1038" width="32" style="1" customWidth="1"/>
    <col min="1039" max="1280" width="11.42578125" style="1"/>
    <col min="1281" max="1281" width="25.28515625" style="1" customWidth="1"/>
    <col min="1282" max="1282" width="4.28515625" style="1" customWidth="1"/>
    <col min="1283" max="1283" width="6.28515625" style="1" customWidth="1"/>
    <col min="1284" max="1284" width="10.140625" style="1" customWidth="1"/>
    <col min="1285" max="1285" width="9.140625" style="1" customWidth="1"/>
    <col min="1286" max="1286" width="7.5703125" style="1" customWidth="1"/>
    <col min="1287" max="1287" width="7.140625" style="1" customWidth="1"/>
    <col min="1288" max="1288" width="3.7109375" style="1" customWidth="1"/>
    <col min="1289" max="1289" width="6.42578125" style="1" customWidth="1"/>
    <col min="1290" max="1290" width="10.85546875" style="1" customWidth="1"/>
    <col min="1291" max="1291" width="9.42578125" style="1" customWidth="1"/>
    <col min="1292" max="1292" width="5.42578125" style="1" customWidth="1"/>
    <col min="1293" max="1293" width="7.140625" style="1" customWidth="1"/>
    <col min="1294" max="1294" width="32" style="1" customWidth="1"/>
    <col min="1295" max="1536" width="11.42578125" style="1"/>
    <col min="1537" max="1537" width="25.28515625" style="1" customWidth="1"/>
    <col min="1538" max="1538" width="4.28515625" style="1" customWidth="1"/>
    <col min="1539" max="1539" width="6.28515625" style="1" customWidth="1"/>
    <col min="1540" max="1540" width="10.140625" style="1" customWidth="1"/>
    <col min="1541" max="1541" width="9.140625" style="1" customWidth="1"/>
    <col min="1542" max="1542" width="7.5703125" style="1" customWidth="1"/>
    <col min="1543" max="1543" width="7.140625" style="1" customWidth="1"/>
    <col min="1544" max="1544" width="3.7109375" style="1" customWidth="1"/>
    <col min="1545" max="1545" width="6.42578125" style="1" customWidth="1"/>
    <col min="1546" max="1546" width="10.85546875" style="1" customWidth="1"/>
    <col min="1547" max="1547" width="9.42578125" style="1" customWidth="1"/>
    <col min="1548" max="1548" width="5.42578125" style="1" customWidth="1"/>
    <col min="1549" max="1549" width="7.140625" style="1" customWidth="1"/>
    <col min="1550" max="1550" width="32" style="1" customWidth="1"/>
    <col min="1551" max="1792" width="11.42578125" style="1"/>
    <col min="1793" max="1793" width="25.28515625" style="1" customWidth="1"/>
    <col min="1794" max="1794" width="4.28515625" style="1" customWidth="1"/>
    <col min="1795" max="1795" width="6.28515625" style="1" customWidth="1"/>
    <col min="1796" max="1796" width="10.140625" style="1" customWidth="1"/>
    <col min="1797" max="1797" width="9.140625" style="1" customWidth="1"/>
    <col min="1798" max="1798" width="7.5703125" style="1" customWidth="1"/>
    <col min="1799" max="1799" width="7.140625" style="1" customWidth="1"/>
    <col min="1800" max="1800" width="3.7109375" style="1" customWidth="1"/>
    <col min="1801" max="1801" width="6.42578125" style="1" customWidth="1"/>
    <col min="1802" max="1802" width="10.85546875" style="1" customWidth="1"/>
    <col min="1803" max="1803" width="9.42578125" style="1" customWidth="1"/>
    <col min="1804" max="1804" width="5.42578125" style="1" customWidth="1"/>
    <col min="1805" max="1805" width="7.140625" style="1" customWidth="1"/>
    <col min="1806" max="1806" width="32" style="1" customWidth="1"/>
    <col min="1807" max="2048" width="11.42578125" style="1"/>
    <col min="2049" max="2049" width="25.28515625" style="1" customWidth="1"/>
    <col min="2050" max="2050" width="4.28515625" style="1" customWidth="1"/>
    <col min="2051" max="2051" width="6.28515625" style="1" customWidth="1"/>
    <col min="2052" max="2052" width="10.140625" style="1" customWidth="1"/>
    <col min="2053" max="2053" width="9.140625" style="1" customWidth="1"/>
    <col min="2054" max="2054" width="7.5703125" style="1" customWidth="1"/>
    <col min="2055" max="2055" width="7.140625" style="1" customWidth="1"/>
    <col min="2056" max="2056" width="3.7109375" style="1" customWidth="1"/>
    <col min="2057" max="2057" width="6.42578125" style="1" customWidth="1"/>
    <col min="2058" max="2058" width="10.85546875" style="1" customWidth="1"/>
    <col min="2059" max="2059" width="9.42578125" style="1" customWidth="1"/>
    <col min="2060" max="2060" width="5.42578125" style="1" customWidth="1"/>
    <col min="2061" max="2061" width="7.140625" style="1" customWidth="1"/>
    <col min="2062" max="2062" width="32" style="1" customWidth="1"/>
    <col min="2063" max="2304" width="11.42578125" style="1"/>
    <col min="2305" max="2305" width="25.28515625" style="1" customWidth="1"/>
    <col min="2306" max="2306" width="4.28515625" style="1" customWidth="1"/>
    <col min="2307" max="2307" width="6.28515625" style="1" customWidth="1"/>
    <col min="2308" max="2308" width="10.140625" style="1" customWidth="1"/>
    <col min="2309" max="2309" width="9.140625" style="1" customWidth="1"/>
    <col min="2310" max="2310" width="7.5703125" style="1" customWidth="1"/>
    <col min="2311" max="2311" width="7.140625" style="1" customWidth="1"/>
    <col min="2312" max="2312" width="3.7109375" style="1" customWidth="1"/>
    <col min="2313" max="2313" width="6.42578125" style="1" customWidth="1"/>
    <col min="2314" max="2314" width="10.85546875" style="1" customWidth="1"/>
    <col min="2315" max="2315" width="9.42578125" style="1" customWidth="1"/>
    <col min="2316" max="2316" width="5.42578125" style="1" customWidth="1"/>
    <col min="2317" max="2317" width="7.140625" style="1" customWidth="1"/>
    <col min="2318" max="2318" width="32" style="1" customWidth="1"/>
    <col min="2319" max="2560" width="11.42578125" style="1"/>
    <col min="2561" max="2561" width="25.28515625" style="1" customWidth="1"/>
    <col min="2562" max="2562" width="4.28515625" style="1" customWidth="1"/>
    <col min="2563" max="2563" width="6.28515625" style="1" customWidth="1"/>
    <col min="2564" max="2564" width="10.140625" style="1" customWidth="1"/>
    <col min="2565" max="2565" width="9.140625" style="1" customWidth="1"/>
    <col min="2566" max="2566" width="7.5703125" style="1" customWidth="1"/>
    <col min="2567" max="2567" width="7.140625" style="1" customWidth="1"/>
    <col min="2568" max="2568" width="3.7109375" style="1" customWidth="1"/>
    <col min="2569" max="2569" width="6.42578125" style="1" customWidth="1"/>
    <col min="2570" max="2570" width="10.85546875" style="1" customWidth="1"/>
    <col min="2571" max="2571" width="9.42578125" style="1" customWidth="1"/>
    <col min="2572" max="2572" width="5.42578125" style="1" customWidth="1"/>
    <col min="2573" max="2573" width="7.140625" style="1" customWidth="1"/>
    <col min="2574" max="2574" width="32" style="1" customWidth="1"/>
    <col min="2575" max="2816" width="11.42578125" style="1"/>
    <col min="2817" max="2817" width="25.28515625" style="1" customWidth="1"/>
    <col min="2818" max="2818" width="4.28515625" style="1" customWidth="1"/>
    <col min="2819" max="2819" width="6.28515625" style="1" customWidth="1"/>
    <col min="2820" max="2820" width="10.140625" style="1" customWidth="1"/>
    <col min="2821" max="2821" width="9.140625" style="1" customWidth="1"/>
    <col min="2822" max="2822" width="7.5703125" style="1" customWidth="1"/>
    <col min="2823" max="2823" width="7.140625" style="1" customWidth="1"/>
    <col min="2824" max="2824" width="3.7109375" style="1" customWidth="1"/>
    <col min="2825" max="2825" width="6.42578125" style="1" customWidth="1"/>
    <col min="2826" max="2826" width="10.85546875" style="1" customWidth="1"/>
    <col min="2827" max="2827" width="9.42578125" style="1" customWidth="1"/>
    <col min="2828" max="2828" width="5.42578125" style="1" customWidth="1"/>
    <col min="2829" max="2829" width="7.140625" style="1" customWidth="1"/>
    <col min="2830" max="2830" width="32" style="1" customWidth="1"/>
    <col min="2831" max="3072" width="11.42578125" style="1"/>
    <col min="3073" max="3073" width="25.28515625" style="1" customWidth="1"/>
    <col min="3074" max="3074" width="4.28515625" style="1" customWidth="1"/>
    <col min="3075" max="3075" width="6.28515625" style="1" customWidth="1"/>
    <col min="3076" max="3076" width="10.140625" style="1" customWidth="1"/>
    <col min="3077" max="3077" width="9.140625" style="1" customWidth="1"/>
    <col min="3078" max="3078" width="7.5703125" style="1" customWidth="1"/>
    <col min="3079" max="3079" width="7.140625" style="1" customWidth="1"/>
    <col min="3080" max="3080" width="3.7109375" style="1" customWidth="1"/>
    <col min="3081" max="3081" width="6.42578125" style="1" customWidth="1"/>
    <col min="3082" max="3082" width="10.85546875" style="1" customWidth="1"/>
    <col min="3083" max="3083" width="9.42578125" style="1" customWidth="1"/>
    <col min="3084" max="3084" width="5.42578125" style="1" customWidth="1"/>
    <col min="3085" max="3085" width="7.140625" style="1" customWidth="1"/>
    <col min="3086" max="3086" width="32" style="1" customWidth="1"/>
    <col min="3087" max="3328" width="11.42578125" style="1"/>
    <col min="3329" max="3329" width="25.28515625" style="1" customWidth="1"/>
    <col min="3330" max="3330" width="4.28515625" style="1" customWidth="1"/>
    <col min="3331" max="3331" width="6.28515625" style="1" customWidth="1"/>
    <col min="3332" max="3332" width="10.140625" style="1" customWidth="1"/>
    <col min="3333" max="3333" width="9.140625" style="1" customWidth="1"/>
    <col min="3334" max="3334" width="7.5703125" style="1" customWidth="1"/>
    <col min="3335" max="3335" width="7.140625" style="1" customWidth="1"/>
    <col min="3336" max="3336" width="3.7109375" style="1" customWidth="1"/>
    <col min="3337" max="3337" width="6.42578125" style="1" customWidth="1"/>
    <col min="3338" max="3338" width="10.85546875" style="1" customWidth="1"/>
    <col min="3339" max="3339" width="9.42578125" style="1" customWidth="1"/>
    <col min="3340" max="3340" width="5.42578125" style="1" customWidth="1"/>
    <col min="3341" max="3341" width="7.140625" style="1" customWidth="1"/>
    <col min="3342" max="3342" width="32" style="1" customWidth="1"/>
    <col min="3343" max="3584" width="11.42578125" style="1"/>
    <col min="3585" max="3585" width="25.28515625" style="1" customWidth="1"/>
    <col min="3586" max="3586" width="4.28515625" style="1" customWidth="1"/>
    <col min="3587" max="3587" width="6.28515625" style="1" customWidth="1"/>
    <col min="3588" max="3588" width="10.140625" style="1" customWidth="1"/>
    <col min="3589" max="3589" width="9.140625" style="1" customWidth="1"/>
    <col min="3590" max="3590" width="7.5703125" style="1" customWidth="1"/>
    <col min="3591" max="3591" width="7.140625" style="1" customWidth="1"/>
    <col min="3592" max="3592" width="3.7109375" style="1" customWidth="1"/>
    <col min="3593" max="3593" width="6.42578125" style="1" customWidth="1"/>
    <col min="3594" max="3594" width="10.85546875" style="1" customWidth="1"/>
    <col min="3595" max="3595" width="9.42578125" style="1" customWidth="1"/>
    <col min="3596" max="3596" width="5.42578125" style="1" customWidth="1"/>
    <col min="3597" max="3597" width="7.140625" style="1" customWidth="1"/>
    <col min="3598" max="3598" width="32" style="1" customWidth="1"/>
    <col min="3599" max="3840" width="11.42578125" style="1"/>
    <col min="3841" max="3841" width="25.28515625" style="1" customWidth="1"/>
    <col min="3842" max="3842" width="4.28515625" style="1" customWidth="1"/>
    <col min="3843" max="3843" width="6.28515625" style="1" customWidth="1"/>
    <col min="3844" max="3844" width="10.140625" style="1" customWidth="1"/>
    <col min="3845" max="3845" width="9.140625" style="1" customWidth="1"/>
    <col min="3846" max="3846" width="7.5703125" style="1" customWidth="1"/>
    <col min="3847" max="3847" width="7.140625" style="1" customWidth="1"/>
    <col min="3848" max="3848" width="3.7109375" style="1" customWidth="1"/>
    <col min="3849" max="3849" width="6.42578125" style="1" customWidth="1"/>
    <col min="3850" max="3850" width="10.85546875" style="1" customWidth="1"/>
    <col min="3851" max="3851" width="9.42578125" style="1" customWidth="1"/>
    <col min="3852" max="3852" width="5.42578125" style="1" customWidth="1"/>
    <col min="3853" max="3853" width="7.140625" style="1" customWidth="1"/>
    <col min="3854" max="3854" width="32" style="1" customWidth="1"/>
    <col min="3855" max="4096" width="11.42578125" style="1"/>
    <col min="4097" max="4097" width="25.28515625" style="1" customWidth="1"/>
    <col min="4098" max="4098" width="4.28515625" style="1" customWidth="1"/>
    <col min="4099" max="4099" width="6.28515625" style="1" customWidth="1"/>
    <col min="4100" max="4100" width="10.140625" style="1" customWidth="1"/>
    <col min="4101" max="4101" width="9.140625" style="1" customWidth="1"/>
    <col min="4102" max="4102" width="7.5703125" style="1" customWidth="1"/>
    <col min="4103" max="4103" width="7.140625" style="1" customWidth="1"/>
    <col min="4104" max="4104" width="3.7109375" style="1" customWidth="1"/>
    <col min="4105" max="4105" width="6.42578125" style="1" customWidth="1"/>
    <col min="4106" max="4106" width="10.85546875" style="1" customWidth="1"/>
    <col min="4107" max="4107" width="9.42578125" style="1" customWidth="1"/>
    <col min="4108" max="4108" width="5.42578125" style="1" customWidth="1"/>
    <col min="4109" max="4109" width="7.140625" style="1" customWidth="1"/>
    <col min="4110" max="4110" width="32" style="1" customWidth="1"/>
    <col min="4111" max="4352" width="11.42578125" style="1"/>
    <col min="4353" max="4353" width="25.28515625" style="1" customWidth="1"/>
    <col min="4354" max="4354" width="4.28515625" style="1" customWidth="1"/>
    <col min="4355" max="4355" width="6.28515625" style="1" customWidth="1"/>
    <col min="4356" max="4356" width="10.140625" style="1" customWidth="1"/>
    <col min="4357" max="4357" width="9.140625" style="1" customWidth="1"/>
    <col min="4358" max="4358" width="7.5703125" style="1" customWidth="1"/>
    <col min="4359" max="4359" width="7.140625" style="1" customWidth="1"/>
    <col min="4360" max="4360" width="3.7109375" style="1" customWidth="1"/>
    <col min="4361" max="4361" width="6.42578125" style="1" customWidth="1"/>
    <col min="4362" max="4362" width="10.85546875" style="1" customWidth="1"/>
    <col min="4363" max="4363" width="9.42578125" style="1" customWidth="1"/>
    <col min="4364" max="4364" width="5.42578125" style="1" customWidth="1"/>
    <col min="4365" max="4365" width="7.140625" style="1" customWidth="1"/>
    <col min="4366" max="4366" width="32" style="1" customWidth="1"/>
    <col min="4367" max="4608" width="11.42578125" style="1"/>
    <col min="4609" max="4609" width="25.28515625" style="1" customWidth="1"/>
    <col min="4610" max="4610" width="4.28515625" style="1" customWidth="1"/>
    <col min="4611" max="4611" width="6.28515625" style="1" customWidth="1"/>
    <col min="4612" max="4612" width="10.140625" style="1" customWidth="1"/>
    <col min="4613" max="4613" width="9.140625" style="1" customWidth="1"/>
    <col min="4614" max="4614" width="7.5703125" style="1" customWidth="1"/>
    <col min="4615" max="4615" width="7.140625" style="1" customWidth="1"/>
    <col min="4616" max="4616" width="3.7109375" style="1" customWidth="1"/>
    <col min="4617" max="4617" width="6.42578125" style="1" customWidth="1"/>
    <col min="4618" max="4618" width="10.85546875" style="1" customWidth="1"/>
    <col min="4619" max="4619" width="9.42578125" style="1" customWidth="1"/>
    <col min="4620" max="4620" width="5.42578125" style="1" customWidth="1"/>
    <col min="4621" max="4621" width="7.140625" style="1" customWidth="1"/>
    <col min="4622" max="4622" width="32" style="1" customWidth="1"/>
    <col min="4623" max="4864" width="11.42578125" style="1"/>
    <col min="4865" max="4865" width="25.28515625" style="1" customWidth="1"/>
    <col min="4866" max="4866" width="4.28515625" style="1" customWidth="1"/>
    <col min="4867" max="4867" width="6.28515625" style="1" customWidth="1"/>
    <col min="4868" max="4868" width="10.140625" style="1" customWidth="1"/>
    <col min="4869" max="4869" width="9.140625" style="1" customWidth="1"/>
    <col min="4870" max="4870" width="7.5703125" style="1" customWidth="1"/>
    <col min="4871" max="4871" width="7.140625" style="1" customWidth="1"/>
    <col min="4872" max="4872" width="3.7109375" style="1" customWidth="1"/>
    <col min="4873" max="4873" width="6.42578125" style="1" customWidth="1"/>
    <col min="4874" max="4874" width="10.85546875" style="1" customWidth="1"/>
    <col min="4875" max="4875" width="9.42578125" style="1" customWidth="1"/>
    <col min="4876" max="4876" width="5.42578125" style="1" customWidth="1"/>
    <col min="4877" max="4877" width="7.140625" style="1" customWidth="1"/>
    <col min="4878" max="4878" width="32" style="1" customWidth="1"/>
    <col min="4879" max="5120" width="11.42578125" style="1"/>
    <col min="5121" max="5121" width="25.28515625" style="1" customWidth="1"/>
    <col min="5122" max="5122" width="4.28515625" style="1" customWidth="1"/>
    <col min="5123" max="5123" width="6.28515625" style="1" customWidth="1"/>
    <col min="5124" max="5124" width="10.140625" style="1" customWidth="1"/>
    <col min="5125" max="5125" width="9.140625" style="1" customWidth="1"/>
    <col min="5126" max="5126" width="7.5703125" style="1" customWidth="1"/>
    <col min="5127" max="5127" width="7.140625" style="1" customWidth="1"/>
    <col min="5128" max="5128" width="3.7109375" style="1" customWidth="1"/>
    <col min="5129" max="5129" width="6.42578125" style="1" customWidth="1"/>
    <col min="5130" max="5130" width="10.85546875" style="1" customWidth="1"/>
    <col min="5131" max="5131" width="9.42578125" style="1" customWidth="1"/>
    <col min="5132" max="5132" width="5.42578125" style="1" customWidth="1"/>
    <col min="5133" max="5133" width="7.140625" style="1" customWidth="1"/>
    <col min="5134" max="5134" width="32" style="1" customWidth="1"/>
    <col min="5135" max="5376" width="11.42578125" style="1"/>
    <col min="5377" max="5377" width="25.28515625" style="1" customWidth="1"/>
    <col min="5378" max="5378" width="4.28515625" style="1" customWidth="1"/>
    <col min="5379" max="5379" width="6.28515625" style="1" customWidth="1"/>
    <col min="5380" max="5380" width="10.140625" style="1" customWidth="1"/>
    <col min="5381" max="5381" width="9.140625" style="1" customWidth="1"/>
    <col min="5382" max="5382" width="7.5703125" style="1" customWidth="1"/>
    <col min="5383" max="5383" width="7.140625" style="1" customWidth="1"/>
    <col min="5384" max="5384" width="3.7109375" style="1" customWidth="1"/>
    <col min="5385" max="5385" width="6.42578125" style="1" customWidth="1"/>
    <col min="5386" max="5386" width="10.85546875" style="1" customWidth="1"/>
    <col min="5387" max="5387" width="9.42578125" style="1" customWidth="1"/>
    <col min="5388" max="5388" width="5.42578125" style="1" customWidth="1"/>
    <col min="5389" max="5389" width="7.140625" style="1" customWidth="1"/>
    <col min="5390" max="5390" width="32" style="1" customWidth="1"/>
    <col min="5391" max="5632" width="11.42578125" style="1"/>
    <col min="5633" max="5633" width="25.28515625" style="1" customWidth="1"/>
    <col min="5634" max="5634" width="4.28515625" style="1" customWidth="1"/>
    <col min="5635" max="5635" width="6.28515625" style="1" customWidth="1"/>
    <col min="5636" max="5636" width="10.140625" style="1" customWidth="1"/>
    <col min="5637" max="5637" width="9.140625" style="1" customWidth="1"/>
    <col min="5638" max="5638" width="7.5703125" style="1" customWidth="1"/>
    <col min="5639" max="5639" width="7.140625" style="1" customWidth="1"/>
    <col min="5640" max="5640" width="3.7109375" style="1" customWidth="1"/>
    <col min="5641" max="5641" width="6.42578125" style="1" customWidth="1"/>
    <col min="5642" max="5642" width="10.85546875" style="1" customWidth="1"/>
    <col min="5643" max="5643" width="9.42578125" style="1" customWidth="1"/>
    <col min="5644" max="5644" width="5.42578125" style="1" customWidth="1"/>
    <col min="5645" max="5645" width="7.140625" style="1" customWidth="1"/>
    <col min="5646" max="5646" width="32" style="1" customWidth="1"/>
    <col min="5647" max="5888" width="11.42578125" style="1"/>
    <col min="5889" max="5889" width="25.28515625" style="1" customWidth="1"/>
    <col min="5890" max="5890" width="4.28515625" style="1" customWidth="1"/>
    <col min="5891" max="5891" width="6.28515625" style="1" customWidth="1"/>
    <col min="5892" max="5892" width="10.140625" style="1" customWidth="1"/>
    <col min="5893" max="5893" width="9.140625" style="1" customWidth="1"/>
    <col min="5894" max="5894" width="7.5703125" style="1" customWidth="1"/>
    <col min="5895" max="5895" width="7.140625" style="1" customWidth="1"/>
    <col min="5896" max="5896" width="3.7109375" style="1" customWidth="1"/>
    <col min="5897" max="5897" width="6.42578125" style="1" customWidth="1"/>
    <col min="5898" max="5898" width="10.85546875" style="1" customWidth="1"/>
    <col min="5899" max="5899" width="9.42578125" style="1" customWidth="1"/>
    <col min="5900" max="5900" width="5.42578125" style="1" customWidth="1"/>
    <col min="5901" max="5901" width="7.140625" style="1" customWidth="1"/>
    <col min="5902" max="5902" width="32" style="1" customWidth="1"/>
    <col min="5903" max="6144" width="11.42578125" style="1"/>
    <col min="6145" max="6145" width="25.28515625" style="1" customWidth="1"/>
    <col min="6146" max="6146" width="4.28515625" style="1" customWidth="1"/>
    <col min="6147" max="6147" width="6.28515625" style="1" customWidth="1"/>
    <col min="6148" max="6148" width="10.140625" style="1" customWidth="1"/>
    <col min="6149" max="6149" width="9.140625" style="1" customWidth="1"/>
    <col min="6150" max="6150" width="7.5703125" style="1" customWidth="1"/>
    <col min="6151" max="6151" width="7.140625" style="1" customWidth="1"/>
    <col min="6152" max="6152" width="3.7109375" style="1" customWidth="1"/>
    <col min="6153" max="6153" width="6.42578125" style="1" customWidth="1"/>
    <col min="6154" max="6154" width="10.85546875" style="1" customWidth="1"/>
    <col min="6155" max="6155" width="9.42578125" style="1" customWidth="1"/>
    <col min="6156" max="6156" width="5.42578125" style="1" customWidth="1"/>
    <col min="6157" max="6157" width="7.140625" style="1" customWidth="1"/>
    <col min="6158" max="6158" width="32" style="1" customWidth="1"/>
    <col min="6159" max="6400" width="11.42578125" style="1"/>
    <col min="6401" max="6401" width="25.28515625" style="1" customWidth="1"/>
    <col min="6402" max="6402" width="4.28515625" style="1" customWidth="1"/>
    <col min="6403" max="6403" width="6.28515625" style="1" customWidth="1"/>
    <col min="6404" max="6404" width="10.140625" style="1" customWidth="1"/>
    <col min="6405" max="6405" width="9.140625" style="1" customWidth="1"/>
    <col min="6406" max="6406" width="7.5703125" style="1" customWidth="1"/>
    <col min="6407" max="6407" width="7.140625" style="1" customWidth="1"/>
    <col min="6408" max="6408" width="3.7109375" style="1" customWidth="1"/>
    <col min="6409" max="6409" width="6.42578125" style="1" customWidth="1"/>
    <col min="6410" max="6410" width="10.85546875" style="1" customWidth="1"/>
    <col min="6411" max="6411" width="9.42578125" style="1" customWidth="1"/>
    <col min="6412" max="6412" width="5.42578125" style="1" customWidth="1"/>
    <col min="6413" max="6413" width="7.140625" style="1" customWidth="1"/>
    <col min="6414" max="6414" width="32" style="1" customWidth="1"/>
    <col min="6415" max="6656" width="11.42578125" style="1"/>
    <col min="6657" max="6657" width="25.28515625" style="1" customWidth="1"/>
    <col min="6658" max="6658" width="4.28515625" style="1" customWidth="1"/>
    <col min="6659" max="6659" width="6.28515625" style="1" customWidth="1"/>
    <col min="6660" max="6660" width="10.140625" style="1" customWidth="1"/>
    <col min="6661" max="6661" width="9.140625" style="1" customWidth="1"/>
    <col min="6662" max="6662" width="7.5703125" style="1" customWidth="1"/>
    <col min="6663" max="6663" width="7.140625" style="1" customWidth="1"/>
    <col min="6664" max="6664" width="3.7109375" style="1" customWidth="1"/>
    <col min="6665" max="6665" width="6.42578125" style="1" customWidth="1"/>
    <col min="6666" max="6666" width="10.85546875" style="1" customWidth="1"/>
    <col min="6667" max="6667" width="9.42578125" style="1" customWidth="1"/>
    <col min="6668" max="6668" width="5.42578125" style="1" customWidth="1"/>
    <col min="6669" max="6669" width="7.140625" style="1" customWidth="1"/>
    <col min="6670" max="6670" width="32" style="1" customWidth="1"/>
    <col min="6671" max="6912" width="11.42578125" style="1"/>
    <col min="6913" max="6913" width="25.28515625" style="1" customWidth="1"/>
    <col min="6914" max="6914" width="4.28515625" style="1" customWidth="1"/>
    <col min="6915" max="6915" width="6.28515625" style="1" customWidth="1"/>
    <col min="6916" max="6916" width="10.140625" style="1" customWidth="1"/>
    <col min="6917" max="6917" width="9.140625" style="1" customWidth="1"/>
    <col min="6918" max="6918" width="7.5703125" style="1" customWidth="1"/>
    <col min="6919" max="6919" width="7.140625" style="1" customWidth="1"/>
    <col min="6920" max="6920" width="3.7109375" style="1" customWidth="1"/>
    <col min="6921" max="6921" width="6.42578125" style="1" customWidth="1"/>
    <col min="6922" max="6922" width="10.85546875" style="1" customWidth="1"/>
    <col min="6923" max="6923" width="9.42578125" style="1" customWidth="1"/>
    <col min="6924" max="6924" width="5.42578125" style="1" customWidth="1"/>
    <col min="6925" max="6925" width="7.140625" style="1" customWidth="1"/>
    <col min="6926" max="6926" width="32" style="1" customWidth="1"/>
    <col min="6927" max="7168" width="11.42578125" style="1"/>
    <col min="7169" max="7169" width="25.28515625" style="1" customWidth="1"/>
    <col min="7170" max="7170" width="4.28515625" style="1" customWidth="1"/>
    <col min="7171" max="7171" width="6.28515625" style="1" customWidth="1"/>
    <col min="7172" max="7172" width="10.140625" style="1" customWidth="1"/>
    <col min="7173" max="7173" width="9.140625" style="1" customWidth="1"/>
    <col min="7174" max="7174" width="7.5703125" style="1" customWidth="1"/>
    <col min="7175" max="7175" width="7.140625" style="1" customWidth="1"/>
    <col min="7176" max="7176" width="3.7109375" style="1" customWidth="1"/>
    <col min="7177" max="7177" width="6.42578125" style="1" customWidth="1"/>
    <col min="7178" max="7178" width="10.85546875" style="1" customWidth="1"/>
    <col min="7179" max="7179" width="9.42578125" style="1" customWidth="1"/>
    <col min="7180" max="7180" width="5.42578125" style="1" customWidth="1"/>
    <col min="7181" max="7181" width="7.140625" style="1" customWidth="1"/>
    <col min="7182" max="7182" width="32" style="1" customWidth="1"/>
    <col min="7183" max="7424" width="11.42578125" style="1"/>
    <col min="7425" max="7425" width="25.28515625" style="1" customWidth="1"/>
    <col min="7426" max="7426" width="4.28515625" style="1" customWidth="1"/>
    <col min="7427" max="7427" width="6.28515625" style="1" customWidth="1"/>
    <col min="7428" max="7428" width="10.140625" style="1" customWidth="1"/>
    <col min="7429" max="7429" width="9.140625" style="1" customWidth="1"/>
    <col min="7430" max="7430" width="7.5703125" style="1" customWidth="1"/>
    <col min="7431" max="7431" width="7.140625" style="1" customWidth="1"/>
    <col min="7432" max="7432" width="3.7109375" style="1" customWidth="1"/>
    <col min="7433" max="7433" width="6.42578125" style="1" customWidth="1"/>
    <col min="7434" max="7434" width="10.85546875" style="1" customWidth="1"/>
    <col min="7435" max="7435" width="9.42578125" style="1" customWidth="1"/>
    <col min="7436" max="7436" width="5.42578125" style="1" customWidth="1"/>
    <col min="7437" max="7437" width="7.140625" style="1" customWidth="1"/>
    <col min="7438" max="7438" width="32" style="1" customWidth="1"/>
    <col min="7439" max="7680" width="11.42578125" style="1"/>
    <col min="7681" max="7681" width="25.28515625" style="1" customWidth="1"/>
    <col min="7682" max="7682" width="4.28515625" style="1" customWidth="1"/>
    <col min="7683" max="7683" width="6.28515625" style="1" customWidth="1"/>
    <col min="7684" max="7684" width="10.140625" style="1" customWidth="1"/>
    <col min="7685" max="7685" width="9.140625" style="1" customWidth="1"/>
    <col min="7686" max="7686" width="7.5703125" style="1" customWidth="1"/>
    <col min="7687" max="7687" width="7.140625" style="1" customWidth="1"/>
    <col min="7688" max="7688" width="3.7109375" style="1" customWidth="1"/>
    <col min="7689" max="7689" width="6.42578125" style="1" customWidth="1"/>
    <col min="7690" max="7690" width="10.85546875" style="1" customWidth="1"/>
    <col min="7691" max="7691" width="9.42578125" style="1" customWidth="1"/>
    <col min="7692" max="7692" width="5.42578125" style="1" customWidth="1"/>
    <col min="7693" max="7693" width="7.140625" style="1" customWidth="1"/>
    <col min="7694" max="7694" width="32" style="1" customWidth="1"/>
    <col min="7695" max="7936" width="11.42578125" style="1"/>
    <col min="7937" max="7937" width="25.28515625" style="1" customWidth="1"/>
    <col min="7938" max="7938" width="4.28515625" style="1" customWidth="1"/>
    <col min="7939" max="7939" width="6.28515625" style="1" customWidth="1"/>
    <col min="7940" max="7940" width="10.140625" style="1" customWidth="1"/>
    <col min="7941" max="7941" width="9.140625" style="1" customWidth="1"/>
    <col min="7942" max="7942" width="7.5703125" style="1" customWidth="1"/>
    <col min="7943" max="7943" width="7.140625" style="1" customWidth="1"/>
    <col min="7944" max="7944" width="3.7109375" style="1" customWidth="1"/>
    <col min="7945" max="7945" width="6.42578125" style="1" customWidth="1"/>
    <col min="7946" max="7946" width="10.85546875" style="1" customWidth="1"/>
    <col min="7947" max="7947" width="9.42578125" style="1" customWidth="1"/>
    <col min="7948" max="7948" width="5.42578125" style="1" customWidth="1"/>
    <col min="7949" max="7949" width="7.140625" style="1" customWidth="1"/>
    <col min="7950" max="7950" width="32" style="1" customWidth="1"/>
    <col min="7951" max="8192" width="11.42578125" style="1"/>
    <col min="8193" max="8193" width="25.28515625" style="1" customWidth="1"/>
    <col min="8194" max="8194" width="4.28515625" style="1" customWidth="1"/>
    <col min="8195" max="8195" width="6.28515625" style="1" customWidth="1"/>
    <col min="8196" max="8196" width="10.140625" style="1" customWidth="1"/>
    <col min="8197" max="8197" width="9.140625" style="1" customWidth="1"/>
    <col min="8198" max="8198" width="7.5703125" style="1" customWidth="1"/>
    <col min="8199" max="8199" width="7.140625" style="1" customWidth="1"/>
    <col min="8200" max="8200" width="3.7109375" style="1" customWidth="1"/>
    <col min="8201" max="8201" width="6.42578125" style="1" customWidth="1"/>
    <col min="8202" max="8202" width="10.85546875" style="1" customWidth="1"/>
    <col min="8203" max="8203" width="9.42578125" style="1" customWidth="1"/>
    <col min="8204" max="8204" width="5.42578125" style="1" customWidth="1"/>
    <col min="8205" max="8205" width="7.140625" style="1" customWidth="1"/>
    <col min="8206" max="8206" width="32" style="1" customWidth="1"/>
    <col min="8207" max="8448" width="11.42578125" style="1"/>
    <col min="8449" max="8449" width="25.28515625" style="1" customWidth="1"/>
    <col min="8450" max="8450" width="4.28515625" style="1" customWidth="1"/>
    <col min="8451" max="8451" width="6.28515625" style="1" customWidth="1"/>
    <col min="8452" max="8452" width="10.140625" style="1" customWidth="1"/>
    <col min="8453" max="8453" width="9.140625" style="1" customWidth="1"/>
    <col min="8454" max="8454" width="7.5703125" style="1" customWidth="1"/>
    <col min="8455" max="8455" width="7.140625" style="1" customWidth="1"/>
    <col min="8456" max="8456" width="3.7109375" style="1" customWidth="1"/>
    <col min="8457" max="8457" width="6.42578125" style="1" customWidth="1"/>
    <col min="8458" max="8458" width="10.85546875" style="1" customWidth="1"/>
    <col min="8459" max="8459" width="9.42578125" style="1" customWidth="1"/>
    <col min="8460" max="8460" width="5.42578125" style="1" customWidth="1"/>
    <col min="8461" max="8461" width="7.140625" style="1" customWidth="1"/>
    <col min="8462" max="8462" width="32" style="1" customWidth="1"/>
    <col min="8463" max="8704" width="11.42578125" style="1"/>
    <col min="8705" max="8705" width="25.28515625" style="1" customWidth="1"/>
    <col min="8706" max="8706" width="4.28515625" style="1" customWidth="1"/>
    <col min="8707" max="8707" width="6.28515625" style="1" customWidth="1"/>
    <col min="8708" max="8708" width="10.140625" style="1" customWidth="1"/>
    <col min="8709" max="8709" width="9.140625" style="1" customWidth="1"/>
    <col min="8710" max="8710" width="7.5703125" style="1" customWidth="1"/>
    <col min="8711" max="8711" width="7.140625" style="1" customWidth="1"/>
    <col min="8712" max="8712" width="3.7109375" style="1" customWidth="1"/>
    <col min="8713" max="8713" width="6.42578125" style="1" customWidth="1"/>
    <col min="8714" max="8714" width="10.85546875" style="1" customWidth="1"/>
    <col min="8715" max="8715" width="9.42578125" style="1" customWidth="1"/>
    <col min="8716" max="8716" width="5.42578125" style="1" customWidth="1"/>
    <col min="8717" max="8717" width="7.140625" style="1" customWidth="1"/>
    <col min="8718" max="8718" width="32" style="1" customWidth="1"/>
    <col min="8719" max="8960" width="11.42578125" style="1"/>
    <col min="8961" max="8961" width="25.28515625" style="1" customWidth="1"/>
    <col min="8962" max="8962" width="4.28515625" style="1" customWidth="1"/>
    <col min="8963" max="8963" width="6.28515625" style="1" customWidth="1"/>
    <col min="8964" max="8964" width="10.140625" style="1" customWidth="1"/>
    <col min="8965" max="8965" width="9.140625" style="1" customWidth="1"/>
    <col min="8966" max="8966" width="7.5703125" style="1" customWidth="1"/>
    <col min="8967" max="8967" width="7.140625" style="1" customWidth="1"/>
    <col min="8968" max="8968" width="3.7109375" style="1" customWidth="1"/>
    <col min="8969" max="8969" width="6.42578125" style="1" customWidth="1"/>
    <col min="8970" max="8970" width="10.85546875" style="1" customWidth="1"/>
    <col min="8971" max="8971" width="9.42578125" style="1" customWidth="1"/>
    <col min="8972" max="8972" width="5.42578125" style="1" customWidth="1"/>
    <col min="8973" max="8973" width="7.140625" style="1" customWidth="1"/>
    <col min="8974" max="8974" width="32" style="1" customWidth="1"/>
    <col min="8975" max="9216" width="11.42578125" style="1"/>
    <col min="9217" max="9217" width="25.28515625" style="1" customWidth="1"/>
    <col min="9218" max="9218" width="4.28515625" style="1" customWidth="1"/>
    <col min="9219" max="9219" width="6.28515625" style="1" customWidth="1"/>
    <col min="9220" max="9220" width="10.140625" style="1" customWidth="1"/>
    <col min="9221" max="9221" width="9.140625" style="1" customWidth="1"/>
    <col min="9222" max="9222" width="7.5703125" style="1" customWidth="1"/>
    <col min="9223" max="9223" width="7.140625" style="1" customWidth="1"/>
    <col min="9224" max="9224" width="3.7109375" style="1" customWidth="1"/>
    <col min="9225" max="9225" width="6.42578125" style="1" customWidth="1"/>
    <col min="9226" max="9226" width="10.85546875" style="1" customWidth="1"/>
    <col min="9227" max="9227" width="9.42578125" style="1" customWidth="1"/>
    <col min="9228" max="9228" width="5.42578125" style="1" customWidth="1"/>
    <col min="9229" max="9229" width="7.140625" style="1" customWidth="1"/>
    <col min="9230" max="9230" width="32" style="1" customWidth="1"/>
    <col min="9231" max="9472" width="11.42578125" style="1"/>
    <col min="9473" max="9473" width="25.28515625" style="1" customWidth="1"/>
    <col min="9474" max="9474" width="4.28515625" style="1" customWidth="1"/>
    <col min="9475" max="9475" width="6.28515625" style="1" customWidth="1"/>
    <col min="9476" max="9476" width="10.140625" style="1" customWidth="1"/>
    <col min="9477" max="9477" width="9.140625" style="1" customWidth="1"/>
    <col min="9478" max="9478" width="7.5703125" style="1" customWidth="1"/>
    <col min="9479" max="9479" width="7.140625" style="1" customWidth="1"/>
    <col min="9480" max="9480" width="3.7109375" style="1" customWidth="1"/>
    <col min="9481" max="9481" width="6.42578125" style="1" customWidth="1"/>
    <col min="9482" max="9482" width="10.85546875" style="1" customWidth="1"/>
    <col min="9483" max="9483" width="9.42578125" style="1" customWidth="1"/>
    <col min="9484" max="9484" width="5.42578125" style="1" customWidth="1"/>
    <col min="9485" max="9485" width="7.140625" style="1" customWidth="1"/>
    <col min="9486" max="9486" width="32" style="1" customWidth="1"/>
    <col min="9487" max="9728" width="11.42578125" style="1"/>
    <col min="9729" max="9729" width="25.28515625" style="1" customWidth="1"/>
    <col min="9730" max="9730" width="4.28515625" style="1" customWidth="1"/>
    <col min="9731" max="9731" width="6.28515625" style="1" customWidth="1"/>
    <col min="9732" max="9732" width="10.140625" style="1" customWidth="1"/>
    <col min="9733" max="9733" width="9.140625" style="1" customWidth="1"/>
    <col min="9734" max="9734" width="7.5703125" style="1" customWidth="1"/>
    <col min="9735" max="9735" width="7.140625" style="1" customWidth="1"/>
    <col min="9736" max="9736" width="3.7109375" style="1" customWidth="1"/>
    <col min="9737" max="9737" width="6.42578125" style="1" customWidth="1"/>
    <col min="9738" max="9738" width="10.85546875" style="1" customWidth="1"/>
    <col min="9739" max="9739" width="9.42578125" style="1" customWidth="1"/>
    <col min="9740" max="9740" width="5.42578125" style="1" customWidth="1"/>
    <col min="9741" max="9741" width="7.140625" style="1" customWidth="1"/>
    <col min="9742" max="9742" width="32" style="1" customWidth="1"/>
    <col min="9743" max="9984" width="11.42578125" style="1"/>
    <col min="9985" max="9985" width="25.28515625" style="1" customWidth="1"/>
    <col min="9986" max="9986" width="4.28515625" style="1" customWidth="1"/>
    <col min="9987" max="9987" width="6.28515625" style="1" customWidth="1"/>
    <col min="9988" max="9988" width="10.140625" style="1" customWidth="1"/>
    <col min="9989" max="9989" width="9.140625" style="1" customWidth="1"/>
    <col min="9990" max="9990" width="7.5703125" style="1" customWidth="1"/>
    <col min="9991" max="9991" width="7.140625" style="1" customWidth="1"/>
    <col min="9992" max="9992" width="3.7109375" style="1" customWidth="1"/>
    <col min="9993" max="9993" width="6.42578125" style="1" customWidth="1"/>
    <col min="9994" max="9994" width="10.85546875" style="1" customWidth="1"/>
    <col min="9995" max="9995" width="9.42578125" style="1" customWidth="1"/>
    <col min="9996" max="9996" width="5.42578125" style="1" customWidth="1"/>
    <col min="9997" max="9997" width="7.140625" style="1" customWidth="1"/>
    <col min="9998" max="9998" width="32" style="1" customWidth="1"/>
    <col min="9999" max="10240" width="11.42578125" style="1"/>
    <col min="10241" max="10241" width="25.28515625" style="1" customWidth="1"/>
    <col min="10242" max="10242" width="4.28515625" style="1" customWidth="1"/>
    <col min="10243" max="10243" width="6.28515625" style="1" customWidth="1"/>
    <col min="10244" max="10244" width="10.140625" style="1" customWidth="1"/>
    <col min="10245" max="10245" width="9.140625" style="1" customWidth="1"/>
    <col min="10246" max="10246" width="7.5703125" style="1" customWidth="1"/>
    <col min="10247" max="10247" width="7.140625" style="1" customWidth="1"/>
    <col min="10248" max="10248" width="3.7109375" style="1" customWidth="1"/>
    <col min="10249" max="10249" width="6.42578125" style="1" customWidth="1"/>
    <col min="10250" max="10250" width="10.85546875" style="1" customWidth="1"/>
    <col min="10251" max="10251" width="9.42578125" style="1" customWidth="1"/>
    <col min="10252" max="10252" width="5.42578125" style="1" customWidth="1"/>
    <col min="10253" max="10253" width="7.140625" style="1" customWidth="1"/>
    <col min="10254" max="10254" width="32" style="1" customWidth="1"/>
    <col min="10255" max="10496" width="11.42578125" style="1"/>
    <col min="10497" max="10497" width="25.28515625" style="1" customWidth="1"/>
    <col min="10498" max="10498" width="4.28515625" style="1" customWidth="1"/>
    <col min="10499" max="10499" width="6.28515625" style="1" customWidth="1"/>
    <col min="10500" max="10500" width="10.140625" style="1" customWidth="1"/>
    <col min="10501" max="10501" width="9.140625" style="1" customWidth="1"/>
    <col min="10502" max="10502" width="7.5703125" style="1" customWidth="1"/>
    <col min="10503" max="10503" width="7.140625" style="1" customWidth="1"/>
    <col min="10504" max="10504" width="3.7109375" style="1" customWidth="1"/>
    <col min="10505" max="10505" width="6.42578125" style="1" customWidth="1"/>
    <col min="10506" max="10506" width="10.85546875" style="1" customWidth="1"/>
    <col min="10507" max="10507" width="9.42578125" style="1" customWidth="1"/>
    <col min="10508" max="10508" width="5.42578125" style="1" customWidth="1"/>
    <col min="10509" max="10509" width="7.140625" style="1" customWidth="1"/>
    <col min="10510" max="10510" width="32" style="1" customWidth="1"/>
    <col min="10511" max="10752" width="11.42578125" style="1"/>
    <col min="10753" max="10753" width="25.28515625" style="1" customWidth="1"/>
    <col min="10754" max="10754" width="4.28515625" style="1" customWidth="1"/>
    <col min="10755" max="10755" width="6.28515625" style="1" customWidth="1"/>
    <col min="10756" max="10756" width="10.140625" style="1" customWidth="1"/>
    <col min="10757" max="10757" width="9.140625" style="1" customWidth="1"/>
    <col min="10758" max="10758" width="7.5703125" style="1" customWidth="1"/>
    <col min="10759" max="10759" width="7.140625" style="1" customWidth="1"/>
    <col min="10760" max="10760" width="3.7109375" style="1" customWidth="1"/>
    <col min="10761" max="10761" width="6.42578125" style="1" customWidth="1"/>
    <col min="10762" max="10762" width="10.85546875" style="1" customWidth="1"/>
    <col min="10763" max="10763" width="9.42578125" style="1" customWidth="1"/>
    <col min="10764" max="10764" width="5.42578125" style="1" customWidth="1"/>
    <col min="10765" max="10765" width="7.140625" style="1" customWidth="1"/>
    <col min="10766" max="10766" width="32" style="1" customWidth="1"/>
    <col min="10767" max="11008" width="11.42578125" style="1"/>
    <col min="11009" max="11009" width="25.28515625" style="1" customWidth="1"/>
    <col min="11010" max="11010" width="4.28515625" style="1" customWidth="1"/>
    <col min="11011" max="11011" width="6.28515625" style="1" customWidth="1"/>
    <col min="11012" max="11012" width="10.140625" style="1" customWidth="1"/>
    <col min="11013" max="11013" width="9.140625" style="1" customWidth="1"/>
    <col min="11014" max="11014" width="7.5703125" style="1" customWidth="1"/>
    <col min="11015" max="11015" width="7.140625" style="1" customWidth="1"/>
    <col min="11016" max="11016" width="3.7109375" style="1" customWidth="1"/>
    <col min="11017" max="11017" width="6.42578125" style="1" customWidth="1"/>
    <col min="11018" max="11018" width="10.85546875" style="1" customWidth="1"/>
    <col min="11019" max="11019" width="9.42578125" style="1" customWidth="1"/>
    <col min="11020" max="11020" width="5.42578125" style="1" customWidth="1"/>
    <col min="11021" max="11021" width="7.140625" style="1" customWidth="1"/>
    <col min="11022" max="11022" width="32" style="1" customWidth="1"/>
    <col min="11023" max="11264" width="11.42578125" style="1"/>
    <col min="11265" max="11265" width="25.28515625" style="1" customWidth="1"/>
    <col min="11266" max="11266" width="4.28515625" style="1" customWidth="1"/>
    <col min="11267" max="11267" width="6.28515625" style="1" customWidth="1"/>
    <col min="11268" max="11268" width="10.140625" style="1" customWidth="1"/>
    <col min="11269" max="11269" width="9.140625" style="1" customWidth="1"/>
    <col min="11270" max="11270" width="7.5703125" style="1" customWidth="1"/>
    <col min="11271" max="11271" width="7.140625" style="1" customWidth="1"/>
    <col min="11272" max="11272" width="3.7109375" style="1" customWidth="1"/>
    <col min="11273" max="11273" width="6.42578125" style="1" customWidth="1"/>
    <col min="11274" max="11274" width="10.85546875" style="1" customWidth="1"/>
    <col min="11275" max="11275" width="9.42578125" style="1" customWidth="1"/>
    <col min="11276" max="11276" width="5.42578125" style="1" customWidth="1"/>
    <col min="11277" max="11277" width="7.140625" style="1" customWidth="1"/>
    <col min="11278" max="11278" width="32" style="1" customWidth="1"/>
    <col min="11279" max="11520" width="11.42578125" style="1"/>
    <col min="11521" max="11521" width="25.28515625" style="1" customWidth="1"/>
    <col min="11522" max="11522" width="4.28515625" style="1" customWidth="1"/>
    <col min="11523" max="11523" width="6.28515625" style="1" customWidth="1"/>
    <col min="11524" max="11524" width="10.140625" style="1" customWidth="1"/>
    <col min="11525" max="11525" width="9.140625" style="1" customWidth="1"/>
    <col min="11526" max="11526" width="7.5703125" style="1" customWidth="1"/>
    <col min="11527" max="11527" width="7.140625" style="1" customWidth="1"/>
    <col min="11528" max="11528" width="3.7109375" style="1" customWidth="1"/>
    <col min="11529" max="11529" width="6.42578125" style="1" customWidth="1"/>
    <col min="11530" max="11530" width="10.85546875" style="1" customWidth="1"/>
    <col min="11531" max="11531" width="9.42578125" style="1" customWidth="1"/>
    <col min="11532" max="11532" width="5.42578125" style="1" customWidth="1"/>
    <col min="11533" max="11533" width="7.140625" style="1" customWidth="1"/>
    <col min="11534" max="11534" width="32" style="1" customWidth="1"/>
    <col min="11535" max="11776" width="11.42578125" style="1"/>
    <col min="11777" max="11777" width="25.28515625" style="1" customWidth="1"/>
    <col min="11778" max="11778" width="4.28515625" style="1" customWidth="1"/>
    <col min="11779" max="11779" width="6.28515625" style="1" customWidth="1"/>
    <col min="11780" max="11780" width="10.140625" style="1" customWidth="1"/>
    <col min="11781" max="11781" width="9.140625" style="1" customWidth="1"/>
    <col min="11782" max="11782" width="7.5703125" style="1" customWidth="1"/>
    <col min="11783" max="11783" width="7.140625" style="1" customWidth="1"/>
    <col min="11784" max="11784" width="3.7109375" style="1" customWidth="1"/>
    <col min="11785" max="11785" width="6.42578125" style="1" customWidth="1"/>
    <col min="11786" max="11786" width="10.85546875" style="1" customWidth="1"/>
    <col min="11787" max="11787" width="9.42578125" style="1" customWidth="1"/>
    <col min="11788" max="11788" width="5.42578125" style="1" customWidth="1"/>
    <col min="11789" max="11789" width="7.140625" style="1" customWidth="1"/>
    <col min="11790" max="11790" width="32" style="1" customWidth="1"/>
    <col min="11791" max="12032" width="11.42578125" style="1"/>
    <col min="12033" max="12033" width="25.28515625" style="1" customWidth="1"/>
    <col min="12034" max="12034" width="4.28515625" style="1" customWidth="1"/>
    <col min="12035" max="12035" width="6.28515625" style="1" customWidth="1"/>
    <col min="12036" max="12036" width="10.140625" style="1" customWidth="1"/>
    <col min="12037" max="12037" width="9.140625" style="1" customWidth="1"/>
    <col min="12038" max="12038" width="7.5703125" style="1" customWidth="1"/>
    <col min="12039" max="12039" width="7.140625" style="1" customWidth="1"/>
    <col min="12040" max="12040" width="3.7109375" style="1" customWidth="1"/>
    <col min="12041" max="12041" width="6.42578125" style="1" customWidth="1"/>
    <col min="12042" max="12042" width="10.85546875" style="1" customWidth="1"/>
    <col min="12043" max="12043" width="9.42578125" style="1" customWidth="1"/>
    <col min="12044" max="12044" width="5.42578125" style="1" customWidth="1"/>
    <col min="12045" max="12045" width="7.140625" style="1" customWidth="1"/>
    <col min="12046" max="12046" width="32" style="1" customWidth="1"/>
    <col min="12047" max="12288" width="11.42578125" style="1"/>
    <col min="12289" max="12289" width="25.28515625" style="1" customWidth="1"/>
    <col min="12290" max="12290" width="4.28515625" style="1" customWidth="1"/>
    <col min="12291" max="12291" width="6.28515625" style="1" customWidth="1"/>
    <col min="12292" max="12292" width="10.140625" style="1" customWidth="1"/>
    <col min="12293" max="12293" width="9.140625" style="1" customWidth="1"/>
    <col min="12294" max="12294" width="7.5703125" style="1" customWidth="1"/>
    <col min="12295" max="12295" width="7.140625" style="1" customWidth="1"/>
    <col min="12296" max="12296" width="3.7109375" style="1" customWidth="1"/>
    <col min="12297" max="12297" width="6.42578125" style="1" customWidth="1"/>
    <col min="12298" max="12298" width="10.85546875" style="1" customWidth="1"/>
    <col min="12299" max="12299" width="9.42578125" style="1" customWidth="1"/>
    <col min="12300" max="12300" width="5.42578125" style="1" customWidth="1"/>
    <col min="12301" max="12301" width="7.140625" style="1" customWidth="1"/>
    <col min="12302" max="12302" width="32" style="1" customWidth="1"/>
    <col min="12303" max="12544" width="11.42578125" style="1"/>
    <col min="12545" max="12545" width="25.28515625" style="1" customWidth="1"/>
    <col min="12546" max="12546" width="4.28515625" style="1" customWidth="1"/>
    <col min="12547" max="12547" width="6.28515625" style="1" customWidth="1"/>
    <col min="12548" max="12548" width="10.140625" style="1" customWidth="1"/>
    <col min="12549" max="12549" width="9.140625" style="1" customWidth="1"/>
    <col min="12550" max="12550" width="7.5703125" style="1" customWidth="1"/>
    <col min="12551" max="12551" width="7.140625" style="1" customWidth="1"/>
    <col min="12552" max="12552" width="3.7109375" style="1" customWidth="1"/>
    <col min="12553" max="12553" width="6.42578125" style="1" customWidth="1"/>
    <col min="12554" max="12554" width="10.85546875" style="1" customWidth="1"/>
    <col min="12555" max="12555" width="9.42578125" style="1" customWidth="1"/>
    <col min="12556" max="12556" width="5.42578125" style="1" customWidth="1"/>
    <col min="12557" max="12557" width="7.140625" style="1" customWidth="1"/>
    <col min="12558" max="12558" width="32" style="1" customWidth="1"/>
    <col min="12559" max="12800" width="11.42578125" style="1"/>
    <col min="12801" max="12801" width="25.28515625" style="1" customWidth="1"/>
    <col min="12802" max="12802" width="4.28515625" style="1" customWidth="1"/>
    <col min="12803" max="12803" width="6.28515625" style="1" customWidth="1"/>
    <col min="12804" max="12804" width="10.140625" style="1" customWidth="1"/>
    <col min="12805" max="12805" width="9.140625" style="1" customWidth="1"/>
    <col min="12806" max="12806" width="7.5703125" style="1" customWidth="1"/>
    <col min="12807" max="12807" width="7.140625" style="1" customWidth="1"/>
    <col min="12808" max="12808" width="3.7109375" style="1" customWidth="1"/>
    <col min="12809" max="12809" width="6.42578125" style="1" customWidth="1"/>
    <col min="12810" max="12810" width="10.85546875" style="1" customWidth="1"/>
    <col min="12811" max="12811" width="9.42578125" style="1" customWidth="1"/>
    <col min="12812" max="12812" width="5.42578125" style="1" customWidth="1"/>
    <col min="12813" max="12813" width="7.140625" style="1" customWidth="1"/>
    <col min="12814" max="12814" width="32" style="1" customWidth="1"/>
    <col min="12815" max="13056" width="11.42578125" style="1"/>
    <col min="13057" max="13057" width="25.28515625" style="1" customWidth="1"/>
    <col min="13058" max="13058" width="4.28515625" style="1" customWidth="1"/>
    <col min="13059" max="13059" width="6.28515625" style="1" customWidth="1"/>
    <col min="13060" max="13060" width="10.140625" style="1" customWidth="1"/>
    <col min="13061" max="13061" width="9.140625" style="1" customWidth="1"/>
    <col min="13062" max="13062" width="7.5703125" style="1" customWidth="1"/>
    <col min="13063" max="13063" width="7.140625" style="1" customWidth="1"/>
    <col min="13064" max="13064" width="3.7109375" style="1" customWidth="1"/>
    <col min="13065" max="13065" width="6.42578125" style="1" customWidth="1"/>
    <col min="13066" max="13066" width="10.85546875" style="1" customWidth="1"/>
    <col min="13067" max="13067" width="9.42578125" style="1" customWidth="1"/>
    <col min="13068" max="13068" width="5.42578125" style="1" customWidth="1"/>
    <col min="13069" max="13069" width="7.140625" style="1" customWidth="1"/>
    <col min="13070" max="13070" width="32" style="1" customWidth="1"/>
    <col min="13071" max="13312" width="11.42578125" style="1"/>
    <col min="13313" max="13313" width="25.28515625" style="1" customWidth="1"/>
    <col min="13314" max="13314" width="4.28515625" style="1" customWidth="1"/>
    <col min="13315" max="13315" width="6.28515625" style="1" customWidth="1"/>
    <col min="13316" max="13316" width="10.140625" style="1" customWidth="1"/>
    <col min="13317" max="13317" width="9.140625" style="1" customWidth="1"/>
    <col min="13318" max="13318" width="7.5703125" style="1" customWidth="1"/>
    <col min="13319" max="13319" width="7.140625" style="1" customWidth="1"/>
    <col min="13320" max="13320" width="3.7109375" style="1" customWidth="1"/>
    <col min="13321" max="13321" width="6.42578125" style="1" customWidth="1"/>
    <col min="13322" max="13322" width="10.85546875" style="1" customWidth="1"/>
    <col min="13323" max="13323" width="9.42578125" style="1" customWidth="1"/>
    <col min="13324" max="13324" width="5.42578125" style="1" customWidth="1"/>
    <col min="13325" max="13325" width="7.140625" style="1" customWidth="1"/>
    <col min="13326" max="13326" width="32" style="1" customWidth="1"/>
    <col min="13327" max="13568" width="11.42578125" style="1"/>
    <col min="13569" max="13569" width="25.28515625" style="1" customWidth="1"/>
    <col min="13570" max="13570" width="4.28515625" style="1" customWidth="1"/>
    <col min="13571" max="13571" width="6.28515625" style="1" customWidth="1"/>
    <col min="13572" max="13572" width="10.140625" style="1" customWidth="1"/>
    <col min="13573" max="13573" width="9.140625" style="1" customWidth="1"/>
    <col min="13574" max="13574" width="7.5703125" style="1" customWidth="1"/>
    <col min="13575" max="13575" width="7.140625" style="1" customWidth="1"/>
    <col min="13576" max="13576" width="3.7109375" style="1" customWidth="1"/>
    <col min="13577" max="13577" width="6.42578125" style="1" customWidth="1"/>
    <col min="13578" max="13578" width="10.85546875" style="1" customWidth="1"/>
    <col min="13579" max="13579" width="9.42578125" style="1" customWidth="1"/>
    <col min="13580" max="13580" width="5.42578125" style="1" customWidth="1"/>
    <col min="13581" max="13581" width="7.140625" style="1" customWidth="1"/>
    <col min="13582" max="13582" width="32" style="1" customWidth="1"/>
    <col min="13583" max="13824" width="11.42578125" style="1"/>
    <col min="13825" max="13825" width="25.28515625" style="1" customWidth="1"/>
    <col min="13826" max="13826" width="4.28515625" style="1" customWidth="1"/>
    <col min="13827" max="13827" width="6.28515625" style="1" customWidth="1"/>
    <col min="13828" max="13828" width="10.140625" style="1" customWidth="1"/>
    <col min="13829" max="13829" width="9.140625" style="1" customWidth="1"/>
    <col min="13830" max="13830" width="7.5703125" style="1" customWidth="1"/>
    <col min="13831" max="13831" width="7.140625" style="1" customWidth="1"/>
    <col min="13832" max="13832" width="3.7109375" style="1" customWidth="1"/>
    <col min="13833" max="13833" width="6.42578125" style="1" customWidth="1"/>
    <col min="13834" max="13834" width="10.85546875" style="1" customWidth="1"/>
    <col min="13835" max="13835" width="9.42578125" style="1" customWidth="1"/>
    <col min="13836" max="13836" width="5.42578125" style="1" customWidth="1"/>
    <col min="13837" max="13837" width="7.140625" style="1" customWidth="1"/>
    <col min="13838" max="13838" width="32" style="1" customWidth="1"/>
    <col min="13839" max="14080" width="11.42578125" style="1"/>
    <col min="14081" max="14081" width="25.28515625" style="1" customWidth="1"/>
    <col min="14082" max="14082" width="4.28515625" style="1" customWidth="1"/>
    <col min="14083" max="14083" width="6.28515625" style="1" customWidth="1"/>
    <col min="14084" max="14084" width="10.140625" style="1" customWidth="1"/>
    <col min="14085" max="14085" width="9.140625" style="1" customWidth="1"/>
    <col min="14086" max="14086" width="7.5703125" style="1" customWidth="1"/>
    <col min="14087" max="14087" width="7.140625" style="1" customWidth="1"/>
    <col min="14088" max="14088" width="3.7109375" style="1" customWidth="1"/>
    <col min="14089" max="14089" width="6.42578125" style="1" customWidth="1"/>
    <col min="14090" max="14090" width="10.85546875" style="1" customWidth="1"/>
    <col min="14091" max="14091" width="9.42578125" style="1" customWidth="1"/>
    <col min="14092" max="14092" width="5.42578125" style="1" customWidth="1"/>
    <col min="14093" max="14093" width="7.140625" style="1" customWidth="1"/>
    <col min="14094" max="14094" width="32" style="1" customWidth="1"/>
    <col min="14095" max="14336" width="11.42578125" style="1"/>
    <col min="14337" max="14337" width="25.28515625" style="1" customWidth="1"/>
    <col min="14338" max="14338" width="4.28515625" style="1" customWidth="1"/>
    <col min="14339" max="14339" width="6.28515625" style="1" customWidth="1"/>
    <col min="14340" max="14340" width="10.140625" style="1" customWidth="1"/>
    <col min="14341" max="14341" width="9.140625" style="1" customWidth="1"/>
    <col min="14342" max="14342" width="7.5703125" style="1" customWidth="1"/>
    <col min="14343" max="14343" width="7.140625" style="1" customWidth="1"/>
    <col min="14344" max="14344" width="3.7109375" style="1" customWidth="1"/>
    <col min="14345" max="14345" width="6.42578125" style="1" customWidth="1"/>
    <col min="14346" max="14346" width="10.85546875" style="1" customWidth="1"/>
    <col min="14347" max="14347" width="9.42578125" style="1" customWidth="1"/>
    <col min="14348" max="14348" width="5.42578125" style="1" customWidth="1"/>
    <col min="14349" max="14349" width="7.140625" style="1" customWidth="1"/>
    <col min="14350" max="14350" width="32" style="1" customWidth="1"/>
    <col min="14351" max="14592" width="11.42578125" style="1"/>
    <col min="14593" max="14593" width="25.28515625" style="1" customWidth="1"/>
    <col min="14594" max="14594" width="4.28515625" style="1" customWidth="1"/>
    <col min="14595" max="14595" width="6.28515625" style="1" customWidth="1"/>
    <col min="14596" max="14596" width="10.140625" style="1" customWidth="1"/>
    <col min="14597" max="14597" width="9.140625" style="1" customWidth="1"/>
    <col min="14598" max="14598" width="7.5703125" style="1" customWidth="1"/>
    <col min="14599" max="14599" width="7.140625" style="1" customWidth="1"/>
    <col min="14600" max="14600" width="3.7109375" style="1" customWidth="1"/>
    <col min="14601" max="14601" width="6.42578125" style="1" customWidth="1"/>
    <col min="14602" max="14602" width="10.85546875" style="1" customWidth="1"/>
    <col min="14603" max="14603" width="9.42578125" style="1" customWidth="1"/>
    <col min="14604" max="14604" width="5.42578125" style="1" customWidth="1"/>
    <col min="14605" max="14605" width="7.140625" style="1" customWidth="1"/>
    <col min="14606" max="14606" width="32" style="1" customWidth="1"/>
    <col min="14607" max="14848" width="11.42578125" style="1"/>
    <col min="14849" max="14849" width="25.28515625" style="1" customWidth="1"/>
    <col min="14850" max="14850" width="4.28515625" style="1" customWidth="1"/>
    <col min="14851" max="14851" width="6.28515625" style="1" customWidth="1"/>
    <col min="14852" max="14852" width="10.140625" style="1" customWidth="1"/>
    <col min="14853" max="14853" width="9.140625" style="1" customWidth="1"/>
    <col min="14854" max="14854" width="7.5703125" style="1" customWidth="1"/>
    <col min="14855" max="14855" width="7.140625" style="1" customWidth="1"/>
    <col min="14856" max="14856" width="3.7109375" style="1" customWidth="1"/>
    <col min="14857" max="14857" width="6.42578125" style="1" customWidth="1"/>
    <col min="14858" max="14858" width="10.85546875" style="1" customWidth="1"/>
    <col min="14859" max="14859" width="9.42578125" style="1" customWidth="1"/>
    <col min="14860" max="14860" width="5.42578125" style="1" customWidth="1"/>
    <col min="14861" max="14861" width="7.140625" style="1" customWidth="1"/>
    <col min="14862" max="14862" width="32" style="1" customWidth="1"/>
    <col min="14863" max="15104" width="11.42578125" style="1"/>
    <col min="15105" max="15105" width="25.28515625" style="1" customWidth="1"/>
    <col min="15106" max="15106" width="4.28515625" style="1" customWidth="1"/>
    <col min="15107" max="15107" width="6.28515625" style="1" customWidth="1"/>
    <col min="15108" max="15108" width="10.140625" style="1" customWidth="1"/>
    <col min="15109" max="15109" width="9.140625" style="1" customWidth="1"/>
    <col min="15110" max="15110" width="7.5703125" style="1" customWidth="1"/>
    <col min="15111" max="15111" width="7.140625" style="1" customWidth="1"/>
    <col min="15112" max="15112" width="3.7109375" style="1" customWidth="1"/>
    <col min="15113" max="15113" width="6.42578125" style="1" customWidth="1"/>
    <col min="15114" max="15114" width="10.85546875" style="1" customWidth="1"/>
    <col min="15115" max="15115" width="9.42578125" style="1" customWidth="1"/>
    <col min="15116" max="15116" width="5.42578125" style="1" customWidth="1"/>
    <col min="15117" max="15117" width="7.140625" style="1" customWidth="1"/>
    <col min="15118" max="15118" width="32" style="1" customWidth="1"/>
    <col min="15119" max="15360" width="11.42578125" style="1"/>
    <col min="15361" max="15361" width="25.28515625" style="1" customWidth="1"/>
    <col min="15362" max="15362" width="4.28515625" style="1" customWidth="1"/>
    <col min="15363" max="15363" width="6.28515625" style="1" customWidth="1"/>
    <col min="15364" max="15364" width="10.140625" style="1" customWidth="1"/>
    <col min="15365" max="15365" width="9.140625" style="1" customWidth="1"/>
    <col min="15366" max="15366" width="7.5703125" style="1" customWidth="1"/>
    <col min="15367" max="15367" width="7.140625" style="1" customWidth="1"/>
    <col min="15368" max="15368" width="3.7109375" style="1" customWidth="1"/>
    <col min="15369" max="15369" width="6.42578125" style="1" customWidth="1"/>
    <col min="15370" max="15370" width="10.85546875" style="1" customWidth="1"/>
    <col min="15371" max="15371" width="9.42578125" style="1" customWidth="1"/>
    <col min="15372" max="15372" width="5.42578125" style="1" customWidth="1"/>
    <col min="15373" max="15373" width="7.140625" style="1" customWidth="1"/>
    <col min="15374" max="15374" width="32" style="1" customWidth="1"/>
    <col min="15375" max="15616" width="11.42578125" style="1"/>
    <col min="15617" max="15617" width="25.28515625" style="1" customWidth="1"/>
    <col min="15618" max="15618" width="4.28515625" style="1" customWidth="1"/>
    <col min="15619" max="15619" width="6.28515625" style="1" customWidth="1"/>
    <col min="15620" max="15620" width="10.140625" style="1" customWidth="1"/>
    <col min="15621" max="15621" width="9.140625" style="1" customWidth="1"/>
    <col min="15622" max="15622" width="7.5703125" style="1" customWidth="1"/>
    <col min="15623" max="15623" width="7.140625" style="1" customWidth="1"/>
    <col min="15624" max="15624" width="3.7109375" style="1" customWidth="1"/>
    <col min="15625" max="15625" width="6.42578125" style="1" customWidth="1"/>
    <col min="15626" max="15626" width="10.85546875" style="1" customWidth="1"/>
    <col min="15627" max="15627" width="9.42578125" style="1" customWidth="1"/>
    <col min="15628" max="15628" width="5.42578125" style="1" customWidth="1"/>
    <col min="15629" max="15629" width="7.140625" style="1" customWidth="1"/>
    <col min="15630" max="15630" width="32" style="1" customWidth="1"/>
    <col min="15631" max="15872" width="11.42578125" style="1"/>
    <col min="15873" max="15873" width="25.28515625" style="1" customWidth="1"/>
    <col min="15874" max="15874" width="4.28515625" style="1" customWidth="1"/>
    <col min="15875" max="15875" width="6.28515625" style="1" customWidth="1"/>
    <col min="15876" max="15876" width="10.140625" style="1" customWidth="1"/>
    <col min="15877" max="15877" width="9.140625" style="1" customWidth="1"/>
    <col min="15878" max="15878" width="7.5703125" style="1" customWidth="1"/>
    <col min="15879" max="15879" width="7.140625" style="1" customWidth="1"/>
    <col min="15880" max="15880" width="3.7109375" style="1" customWidth="1"/>
    <col min="15881" max="15881" width="6.42578125" style="1" customWidth="1"/>
    <col min="15882" max="15882" width="10.85546875" style="1" customWidth="1"/>
    <col min="15883" max="15883" width="9.42578125" style="1" customWidth="1"/>
    <col min="15884" max="15884" width="5.42578125" style="1" customWidth="1"/>
    <col min="15885" max="15885" width="7.140625" style="1" customWidth="1"/>
    <col min="15886" max="15886" width="32" style="1" customWidth="1"/>
    <col min="15887" max="16128" width="11.42578125" style="1"/>
    <col min="16129" max="16129" width="25.28515625" style="1" customWidth="1"/>
    <col min="16130" max="16130" width="4.28515625" style="1" customWidth="1"/>
    <col min="16131" max="16131" width="6.28515625" style="1" customWidth="1"/>
    <col min="16132" max="16132" width="10.140625" style="1" customWidth="1"/>
    <col min="16133" max="16133" width="9.140625" style="1" customWidth="1"/>
    <col min="16134" max="16134" width="7.5703125" style="1" customWidth="1"/>
    <col min="16135" max="16135" width="7.140625" style="1" customWidth="1"/>
    <col min="16136" max="16136" width="3.7109375" style="1" customWidth="1"/>
    <col min="16137" max="16137" width="6.42578125" style="1" customWidth="1"/>
    <col min="16138" max="16138" width="10.85546875" style="1" customWidth="1"/>
    <col min="16139" max="16139" width="9.42578125" style="1" customWidth="1"/>
    <col min="16140" max="16140" width="5.42578125" style="1" customWidth="1"/>
    <col min="16141" max="16141" width="7.140625" style="1" customWidth="1"/>
    <col min="16142" max="16142" width="32" style="1" customWidth="1"/>
    <col min="16143" max="16384" width="11.42578125" style="1"/>
  </cols>
  <sheetData>
    <row r="1" spans="1:14" x14ac:dyDescent="0.2">
      <c r="A1" s="12"/>
      <c r="B1" s="13"/>
      <c r="C1" s="13"/>
      <c r="D1" s="12"/>
      <c r="E1" s="12"/>
      <c r="H1" s="12"/>
      <c r="I1" s="12"/>
      <c r="J1" s="12"/>
      <c r="M1" s="13"/>
      <c r="N1" s="12"/>
    </row>
    <row r="2" spans="1:14" ht="15" customHeight="1" x14ac:dyDescent="0.25">
      <c r="A2" s="351" t="s">
        <v>10</v>
      </c>
      <c r="B2" s="351"/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</row>
    <row r="3" spans="1:14" ht="15" customHeight="1" x14ac:dyDescent="0.2">
      <c r="A3" s="198" t="s">
        <v>11</v>
      </c>
      <c r="B3" s="3"/>
      <c r="C3" s="3"/>
      <c r="D3" s="2"/>
      <c r="E3" s="2"/>
      <c r="F3" s="2"/>
      <c r="G3" s="3"/>
      <c r="H3" s="2"/>
      <c r="I3" s="2"/>
      <c r="J3" s="2"/>
      <c r="K3" s="2"/>
      <c r="L3" s="2"/>
      <c r="M3" s="3"/>
      <c r="N3" s="198" t="s">
        <v>12</v>
      </c>
    </row>
    <row r="4" spans="1:14" s="5" customFormat="1" ht="18" customHeight="1" x14ac:dyDescent="0.25">
      <c r="A4" s="10" t="s">
        <v>13</v>
      </c>
      <c r="B4" s="4"/>
      <c r="C4" s="4" t="s">
        <v>14</v>
      </c>
      <c r="D4" s="4" t="s">
        <v>15</v>
      </c>
      <c r="E4" s="4" t="s">
        <v>16</v>
      </c>
      <c r="F4" s="4" t="s">
        <v>17</v>
      </c>
      <c r="G4" s="4" t="s">
        <v>18</v>
      </c>
      <c r="H4" s="4"/>
      <c r="I4" s="4" t="s">
        <v>14</v>
      </c>
      <c r="J4" s="4" t="s">
        <v>15</v>
      </c>
      <c r="K4" s="4" t="s">
        <v>16</v>
      </c>
      <c r="L4" s="4" t="s">
        <v>19</v>
      </c>
      <c r="M4" s="4" t="s">
        <v>18</v>
      </c>
      <c r="N4" s="10" t="s">
        <v>13</v>
      </c>
    </row>
    <row r="5" spans="1:14" s="5" customFormat="1" ht="18" customHeight="1" x14ac:dyDescent="0.25">
      <c r="A5" s="199" t="str">
        <f>Données!C17&amp;Données!T14&amp;Données!F17</f>
        <v xml:space="preserve">  </v>
      </c>
      <c r="B5" s="4" t="s">
        <v>20</v>
      </c>
      <c r="C5" s="206">
        <f>Données!I17</f>
        <v>0</v>
      </c>
      <c r="D5" s="207">
        <f>MIN(C5,22)</f>
        <v>0</v>
      </c>
      <c r="E5" s="208">
        <f>D5-MIN(D6,D5,J6,J5)</f>
        <v>0</v>
      </c>
      <c r="F5" s="212">
        <f>ROUND(E5,0)</f>
        <v>0</v>
      </c>
      <c r="G5" s="213">
        <f>ROUND((F5*3)/8,0)</f>
        <v>0</v>
      </c>
      <c r="H5" s="4" t="s">
        <v>21</v>
      </c>
      <c r="I5" s="209">
        <f>Données!Q17</f>
        <v>0</v>
      </c>
      <c r="J5" s="207">
        <f>MIN(I5,22)</f>
        <v>0</v>
      </c>
      <c r="K5" s="210">
        <f>J5-MIN(D5,D6,J5,J6)</f>
        <v>0</v>
      </c>
      <c r="L5" s="212">
        <f>ROUND(K5,0)</f>
        <v>0</v>
      </c>
      <c r="M5" s="213">
        <f>ROUND((L5*3)/8,0)</f>
        <v>0</v>
      </c>
      <c r="N5" s="199" t="str">
        <f>Données!K17&amp;Données!T14&amp;Données!N17</f>
        <v xml:space="preserve">  </v>
      </c>
    </row>
    <row r="6" spans="1:14" s="5" customFormat="1" ht="18" customHeight="1" x14ac:dyDescent="0.25">
      <c r="A6" s="199" t="str">
        <f>Données!C18&amp;Données!T14&amp;Données!F18</f>
        <v xml:space="preserve">  </v>
      </c>
      <c r="B6" s="4" t="s">
        <v>22</v>
      </c>
      <c r="C6" s="206">
        <f>Données!I18</f>
        <v>0</v>
      </c>
      <c r="D6" s="207">
        <f>MIN(C6,22)</f>
        <v>0</v>
      </c>
      <c r="E6" s="208">
        <f>D6-MIN(D5,D6,J5,J6)</f>
        <v>0</v>
      </c>
      <c r="F6" s="212">
        <f>ROUND(E6,0)</f>
        <v>0</v>
      </c>
      <c r="G6" s="213">
        <f>ROUND((F6*3)/8,0)</f>
        <v>0</v>
      </c>
      <c r="H6" s="4" t="s">
        <v>23</v>
      </c>
      <c r="I6" s="209">
        <f>Données!Q18</f>
        <v>0</v>
      </c>
      <c r="J6" s="207">
        <f>MIN(I6,22)</f>
        <v>0</v>
      </c>
      <c r="K6" s="208">
        <f>J6-MIN(D5,D6,J5,J6)</f>
        <v>0</v>
      </c>
      <c r="L6" s="212">
        <f>ROUND(K6,0)</f>
        <v>0</v>
      </c>
      <c r="M6" s="213">
        <f>ROUND((L6*3)/8,0)</f>
        <v>0</v>
      </c>
      <c r="N6" s="199" t="str">
        <f>Données!K18&amp;Données!T14&amp;Données!N18</f>
        <v xml:space="preserve">  </v>
      </c>
    </row>
    <row r="7" spans="1:14" s="5" customFormat="1" ht="6.75" customHeight="1" x14ac:dyDescent="0.25">
      <c r="A7" s="200"/>
      <c r="B7" s="8"/>
      <c r="C7" s="201"/>
      <c r="D7" s="7"/>
      <c r="E7" s="8"/>
      <c r="F7" s="8"/>
      <c r="G7" s="9"/>
      <c r="H7" s="8"/>
      <c r="I7" s="8"/>
      <c r="J7" s="7"/>
      <c r="K7" s="8"/>
      <c r="L7" s="8"/>
      <c r="M7" s="9"/>
      <c r="N7" s="200"/>
    </row>
    <row r="8" spans="1:14" s="5" customFormat="1" ht="18" customHeight="1" x14ac:dyDescent="0.25">
      <c r="A8" s="199" t="str">
        <f>Données!C19&amp;Données!T14&amp;Données!F19</f>
        <v xml:space="preserve">  </v>
      </c>
      <c r="B8" s="4" t="s">
        <v>24</v>
      </c>
      <c r="C8" s="206">
        <f>Données!I19</f>
        <v>0</v>
      </c>
      <c r="D8" s="207">
        <f>MIN(C8,22)</f>
        <v>0</v>
      </c>
      <c r="E8" s="208">
        <f>D8-MIN(D8,D9,J8,J9)</f>
        <v>0</v>
      </c>
      <c r="F8" s="212">
        <f>ROUND(E8,0)</f>
        <v>0</v>
      </c>
      <c r="G8" s="213">
        <f>ROUND((F8*3)/8,0)</f>
        <v>0</v>
      </c>
      <c r="H8" s="4" t="s">
        <v>25</v>
      </c>
      <c r="I8" s="209">
        <f>Données!Q19</f>
        <v>0</v>
      </c>
      <c r="J8" s="207">
        <f>MIN(I8,22)</f>
        <v>0</v>
      </c>
      <c r="K8" s="208">
        <f>J8-MIN(D8,D9,J8,J9)</f>
        <v>0</v>
      </c>
      <c r="L8" s="212">
        <f>ROUND(K8,0)</f>
        <v>0</v>
      </c>
      <c r="M8" s="213">
        <f>ROUND((L8*3)/8,0)</f>
        <v>0</v>
      </c>
      <c r="N8" s="199" t="str">
        <f>Données!K19&amp;Données!T14&amp;Données!N19</f>
        <v xml:space="preserve">  </v>
      </c>
    </row>
    <row r="9" spans="1:14" s="5" customFormat="1" ht="18" customHeight="1" x14ac:dyDescent="0.25">
      <c r="A9" s="199" t="str">
        <f>Données!C20&amp;Données!T14&amp;Données!F20</f>
        <v xml:space="preserve">  </v>
      </c>
      <c r="B9" s="4" t="s">
        <v>26</v>
      </c>
      <c r="C9" s="206">
        <f>Données!I20</f>
        <v>0</v>
      </c>
      <c r="D9" s="207">
        <f>MIN(C9,22)</f>
        <v>0</v>
      </c>
      <c r="E9" s="208">
        <f>D9-MIN(D8,D9,J8,J9)</f>
        <v>0</v>
      </c>
      <c r="F9" s="212">
        <f>ROUND(E9,0)</f>
        <v>0</v>
      </c>
      <c r="G9" s="213">
        <f>ROUND((F9*3)/8,0)</f>
        <v>0</v>
      </c>
      <c r="H9" s="4" t="s">
        <v>27</v>
      </c>
      <c r="I9" s="209">
        <f>Données!Q20</f>
        <v>0</v>
      </c>
      <c r="J9" s="207">
        <f>MIN(I9,22)</f>
        <v>0</v>
      </c>
      <c r="K9" s="208">
        <f>J9-MIN(D8,D9,J8,J9)</f>
        <v>0</v>
      </c>
      <c r="L9" s="212">
        <f>ROUND(K9,0)</f>
        <v>0</v>
      </c>
      <c r="M9" s="213">
        <f>ROUND((L9*3)/8,0)</f>
        <v>0</v>
      </c>
      <c r="N9" s="199" t="str">
        <f>Données!K20&amp;Données!T14&amp;Données!N20</f>
        <v xml:space="preserve">  </v>
      </c>
    </row>
    <row r="10" spans="1:14" s="5" customFormat="1" ht="5.25" customHeight="1" x14ac:dyDescent="0.25">
      <c r="A10" s="200"/>
      <c r="B10" s="8"/>
      <c r="C10" s="201"/>
      <c r="D10" s="7"/>
      <c r="E10" s="8"/>
      <c r="F10" s="8"/>
      <c r="G10" s="9"/>
      <c r="H10" s="8"/>
      <c r="I10" s="8"/>
      <c r="J10" s="7"/>
      <c r="K10" s="8"/>
      <c r="L10" s="8"/>
      <c r="M10" s="9"/>
      <c r="N10" s="200"/>
    </row>
    <row r="11" spans="1:14" s="5" customFormat="1" ht="18" customHeight="1" x14ac:dyDescent="0.25">
      <c r="A11" s="199" t="str">
        <f>Données!C21&amp;Données!T14&amp;Données!F21</f>
        <v xml:space="preserve">  </v>
      </c>
      <c r="B11" s="4" t="s">
        <v>28</v>
      </c>
      <c r="C11" s="206">
        <f>Données!I21</f>
        <v>0</v>
      </c>
      <c r="D11" s="207">
        <f>MIN(C11,22)</f>
        <v>0</v>
      </c>
      <c r="E11" s="208">
        <f>D11-MIN(D11,D12,J11,J12)</f>
        <v>0</v>
      </c>
      <c r="F11" s="212">
        <f>ROUND(E11,0)</f>
        <v>0</v>
      </c>
      <c r="G11" s="213">
        <f>ROUND((F11*3)/8,0)</f>
        <v>0</v>
      </c>
      <c r="H11" s="4" t="s">
        <v>29</v>
      </c>
      <c r="I11" s="209">
        <f>Données!Q21</f>
        <v>0</v>
      </c>
      <c r="J11" s="207">
        <f>MIN(I11,22)</f>
        <v>0</v>
      </c>
      <c r="K11" s="208">
        <f>J11-MIN(D11,D12,J11,J12)</f>
        <v>0</v>
      </c>
      <c r="L11" s="212">
        <f>ROUND(K11,0)</f>
        <v>0</v>
      </c>
      <c r="M11" s="213">
        <f>ROUND((L11*3)/8,0)</f>
        <v>0</v>
      </c>
      <c r="N11" s="199" t="str">
        <f>Données!K21&amp;Données!T14&amp;Données!N21</f>
        <v xml:space="preserve">  </v>
      </c>
    </row>
    <row r="12" spans="1:14" s="5" customFormat="1" ht="18" customHeight="1" x14ac:dyDescent="0.25">
      <c r="A12" s="199" t="str">
        <f>Données!C22&amp;Données!T14&amp;Données!F22</f>
        <v xml:space="preserve">  </v>
      </c>
      <c r="B12" s="4" t="s">
        <v>30</v>
      </c>
      <c r="C12" s="206">
        <f>Données!I22</f>
        <v>0</v>
      </c>
      <c r="D12" s="207">
        <f>MIN(C12,22)</f>
        <v>0</v>
      </c>
      <c r="E12" s="208">
        <f>D12-MIN(D11,D12,J11,J12)</f>
        <v>0</v>
      </c>
      <c r="F12" s="212">
        <f>ROUND(E12,0)</f>
        <v>0</v>
      </c>
      <c r="G12" s="213">
        <f>ROUND((F12*3)/8,0)</f>
        <v>0</v>
      </c>
      <c r="H12" s="4" t="s">
        <v>31</v>
      </c>
      <c r="I12" s="209">
        <f>Données!Q22</f>
        <v>0</v>
      </c>
      <c r="J12" s="207">
        <f>MIN(I12,22)</f>
        <v>0</v>
      </c>
      <c r="K12" s="208">
        <f>J12-MIN(D11,D12,J11,J12)</f>
        <v>0</v>
      </c>
      <c r="L12" s="212">
        <f>ROUND(K12,0)</f>
        <v>0</v>
      </c>
      <c r="M12" s="213">
        <f>ROUND((L12*3)/8,0)</f>
        <v>0</v>
      </c>
      <c r="N12" s="199" t="str">
        <f>Données!K22&amp;Données!T14&amp;Données!N22</f>
        <v xml:space="preserve">  </v>
      </c>
    </row>
    <row r="13" spans="1:14" s="5" customFormat="1" ht="15" customHeight="1" x14ac:dyDescent="0.25">
      <c r="A13" s="10" t="s">
        <v>32</v>
      </c>
      <c r="B13" s="4"/>
      <c r="C13" s="202"/>
      <c r="D13" s="6"/>
      <c r="E13" s="4"/>
      <c r="F13" s="4"/>
      <c r="G13" s="10"/>
      <c r="H13" s="4"/>
      <c r="I13" s="4"/>
      <c r="J13" s="6"/>
      <c r="K13" s="4"/>
      <c r="L13" s="4"/>
      <c r="M13" s="10"/>
      <c r="N13" s="10" t="s">
        <v>32</v>
      </c>
    </row>
    <row r="14" spans="1:14" s="5" customFormat="1" ht="18" customHeight="1" x14ac:dyDescent="0.25">
      <c r="A14" s="199" t="str">
        <f>Données!C23&amp;Données!T14&amp;Données!F23</f>
        <v xml:space="preserve">  </v>
      </c>
      <c r="B14" s="4" t="s">
        <v>33</v>
      </c>
      <c r="C14" s="206">
        <f>Données!I23</f>
        <v>0</v>
      </c>
      <c r="D14" s="207">
        <f>MIN(C14,24)</f>
        <v>0</v>
      </c>
      <c r="E14" s="208">
        <f>D14-MIN(D15,D14,J15,J14)</f>
        <v>0</v>
      </c>
      <c r="F14" s="212">
        <f>ROUND(E14,0)</f>
        <v>0</v>
      </c>
      <c r="G14" s="213">
        <f>ROUND((F14*3)/8,0)</f>
        <v>0</v>
      </c>
      <c r="H14" s="4" t="s">
        <v>34</v>
      </c>
      <c r="I14" s="209">
        <f>Données!Q23</f>
        <v>0</v>
      </c>
      <c r="J14" s="207">
        <f>MIN(I14,24)</f>
        <v>0</v>
      </c>
      <c r="K14" s="208">
        <f>J14-MIN(D14,D15,J14,J15)</f>
        <v>0</v>
      </c>
      <c r="L14" s="212">
        <f>ROUND(K14,0)</f>
        <v>0</v>
      </c>
      <c r="M14" s="213">
        <f>ROUND((L14*3)/8,0)</f>
        <v>0</v>
      </c>
      <c r="N14" s="199" t="str">
        <f>Données!K23&amp;Données!T14&amp;Données!N23</f>
        <v xml:space="preserve">  </v>
      </c>
    </row>
    <row r="15" spans="1:14" s="5" customFormat="1" ht="18" customHeight="1" x14ac:dyDescent="0.25">
      <c r="A15" s="199" t="str">
        <f>Données!C24&amp;Données!T14&amp;Données!F24</f>
        <v xml:space="preserve">  </v>
      </c>
      <c r="B15" s="4" t="s">
        <v>35</v>
      </c>
      <c r="C15" s="206">
        <f>Données!I24</f>
        <v>0</v>
      </c>
      <c r="D15" s="207">
        <f>MIN(C15,24)</f>
        <v>0</v>
      </c>
      <c r="E15" s="208">
        <f>D15-MIN(D14,D15,J14,J15)</f>
        <v>0</v>
      </c>
      <c r="F15" s="212">
        <f>ROUND(E15,0)</f>
        <v>0</v>
      </c>
      <c r="G15" s="213">
        <f>ROUND((F15*3)/8,0)</f>
        <v>0</v>
      </c>
      <c r="H15" s="4" t="s">
        <v>36</v>
      </c>
      <c r="I15" s="209">
        <f>Données!Q24</f>
        <v>0</v>
      </c>
      <c r="J15" s="207">
        <f>MIN(I15,24)</f>
        <v>0</v>
      </c>
      <c r="K15" s="208">
        <f>J15-MIN(D15,D14,J15,J14)</f>
        <v>0</v>
      </c>
      <c r="L15" s="212">
        <f>ROUND(K15,0)</f>
        <v>0</v>
      </c>
      <c r="M15" s="213">
        <f>ROUND((L15*3)/8,0)</f>
        <v>0</v>
      </c>
      <c r="N15" s="199" t="str">
        <f>Données!K24&amp;Données!T14&amp;Données!N24</f>
        <v xml:space="preserve">  </v>
      </c>
    </row>
    <row r="16" spans="1:14" s="5" customFormat="1" ht="15" customHeight="1" x14ac:dyDescent="0.25">
      <c r="A16" s="10" t="s">
        <v>37</v>
      </c>
      <c r="B16" s="4"/>
      <c r="C16" s="202"/>
      <c r="D16" s="6"/>
      <c r="E16" s="4"/>
      <c r="F16" s="4"/>
      <c r="G16" s="10"/>
      <c r="H16" s="4"/>
      <c r="I16" s="4"/>
      <c r="J16" s="6"/>
      <c r="K16" s="4"/>
      <c r="L16" s="4"/>
      <c r="M16" s="10"/>
      <c r="N16" s="10" t="s">
        <v>37</v>
      </c>
    </row>
    <row r="17" spans="1:14" s="5" customFormat="1" ht="18" customHeight="1" x14ac:dyDescent="0.25">
      <c r="A17" s="199" t="str">
        <f>Données!C25&amp;Données!T14&amp;Données!F25</f>
        <v xml:space="preserve">  </v>
      </c>
      <c r="B17" s="4" t="s">
        <v>38</v>
      </c>
      <c r="C17" s="206">
        <f>Données!I25</f>
        <v>0</v>
      </c>
      <c r="D17" s="207">
        <f>MIN(C17,24)</f>
        <v>0</v>
      </c>
      <c r="E17" s="208">
        <f>D17-MIN(D18,D17,J18,J17)</f>
        <v>0</v>
      </c>
      <c r="F17" s="212">
        <f>ROUND(E17,0)</f>
        <v>0</v>
      </c>
      <c r="G17" s="213">
        <f>ROUND((F17*3)/8,0)</f>
        <v>0</v>
      </c>
      <c r="H17" s="4" t="s">
        <v>39</v>
      </c>
      <c r="I17" s="209">
        <f>Données!Q25</f>
        <v>0</v>
      </c>
      <c r="J17" s="207">
        <f>MIN(I17,24)</f>
        <v>0</v>
      </c>
      <c r="K17" s="208">
        <f>J17-MIN(D17,D18,J17,J18)</f>
        <v>0</v>
      </c>
      <c r="L17" s="212">
        <f>ROUND(K17,0)</f>
        <v>0</v>
      </c>
      <c r="M17" s="213">
        <f>ROUND((L17*3)/8,0)</f>
        <v>0</v>
      </c>
      <c r="N17" s="199" t="str">
        <f>Données!K25&amp;Données!T14&amp;Données!N25</f>
        <v xml:space="preserve">  </v>
      </c>
    </row>
    <row r="18" spans="1:14" s="5" customFormat="1" ht="18" customHeight="1" x14ac:dyDescent="0.25">
      <c r="A18" s="199" t="str">
        <f>Données!C26&amp;Données!T14&amp;Données!F26</f>
        <v xml:space="preserve">  </v>
      </c>
      <c r="B18" s="4" t="s">
        <v>40</v>
      </c>
      <c r="C18" s="206">
        <f>Données!I26</f>
        <v>0</v>
      </c>
      <c r="D18" s="207">
        <f>MIN(C18,22)</f>
        <v>0</v>
      </c>
      <c r="E18" s="208">
        <f>D18-MIN(D17,D18,J17,J18)</f>
        <v>0</v>
      </c>
      <c r="F18" s="212">
        <f>ROUND(E18,0)</f>
        <v>0</v>
      </c>
      <c r="G18" s="213">
        <f>ROUND((F18*3)/8,0)</f>
        <v>0</v>
      </c>
      <c r="H18" s="4" t="s">
        <v>41</v>
      </c>
      <c r="I18" s="209">
        <f>Données!Q26</f>
        <v>0</v>
      </c>
      <c r="J18" s="207">
        <f>MIN(I18,22)</f>
        <v>0</v>
      </c>
      <c r="K18" s="208">
        <f>J18-MIN(D18,D17,J18,J17)</f>
        <v>0</v>
      </c>
      <c r="L18" s="212">
        <f>ROUND(K18,0)</f>
        <v>0</v>
      </c>
      <c r="M18" s="213">
        <f>ROUND((L18*3)/8,0)</f>
        <v>0</v>
      </c>
      <c r="N18" s="199" t="str">
        <f>Données!K26&amp;Données!T14&amp;Données!N26</f>
        <v xml:space="preserve">  </v>
      </c>
    </row>
    <row r="19" spans="1:14" s="5" customFormat="1" ht="6" customHeight="1" x14ac:dyDescent="0.25">
      <c r="A19" s="203"/>
      <c r="B19" s="8"/>
      <c r="C19" s="201"/>
      <c r="D19" s="7"/>
      <c r="E19" s="8"/>
      <c r="F19" s="8"/>
      <c r="G19" s="9"/>
      <c r="H19" s="8"/>
      <c r="I19" s="201"/>
      <c r="J19" s="7"/>
      <c r="K19" s="8"/>
      <c r="L19" s="8"/>
      <c r="M19" s="9"/>
      <c r="N19" s="203"/>
    </row>
    <row r="20" spans="1:14" s="5" customFormat="1" ht="18.75" customHeight="1" x14ac:dyDescent="0.25">
      <c r="A20" s="204" t="s">
        <v>8</v>
      </c>
      <c r="B20" s="8"/>
      <c r="C20" s="201"/>
      <c r="D20" s="7"/>
      <c r="E20" s="8"/>
      <c r="F20" s="8"/>
      <c r="G20" s="9"/>
      <c r="H20" s="8"/>
      <c r="I20" s="201"/>
      <c r="J20" s="7"/>
      <c r="K20" s="8"/>
      <c r="L20" s="8"/>
      <c r="M20" s="9"/>
      <c r="N20" s="204" t="s">
        <v>8</v>
      </c>
    </row>
    <row r="21" spans="1:14" s="5" customFormat="1" ht="17.25" customHeight="1" x14ac:dyDescent="0.25">
      <c r="A21" s="205" t="str">
        <f>A5</f>
        <v xml:space="preserve">  </v>
      </c>
      <c r="B21" s="4" t="s">
        <v>20</v>
      </c>
      <c r="C21" s="206">
        <f>C5</f>
        <v>0</v>
      </c>
      <c r="D21" s="207">
        <f>D5</f>
        <v>0</v>
      </c>
      <c r="E21" s="208">
        <f t="shared" ref="E21:E30" si="0">D21-MIN(D21,J21)</f>
        <v>0</v>
      </c>
      <c r="F21" s="212">
        <f t="shared" ref="F21:F30" si="1">ROUND(E21,0)</f>
        <v>0</v>
      </c>
      <c r="G21" s="213">
        <f t="shared" ref="G21:G30" si="2">ROUND((F21*3)/8,0)</f>
        <v>0</v>
      </c>
      <c r="H21" s="4" t="s">
        <v>21</v>
      </c>
      <c r="I21" s="206">
        <f>I5</f>
        <v>0</v>
      </c>
      <c r="J21" s="207">
        <f>J5</f>
        <v>0</v>
      </c>
      <c r="K21" s="208">
        <f t="shared" ref="K21:K30" si="3">J21-MIN(J21,D21)</f>
        <v>0</v>
      </c>
      <c r="L21" s="212">
        <f t="shared" ref="L21:L30" si="4">ROUND(K21,0)</f>
        <v>0</v>
      </c>
      <c r="M21" s="213">
        <f>ROUND((L21*3)/8,0)</f>
        <v>0</v>
      </c>
      <c r="N21" s="205" t="str">
        <f>N5</f>
        <v xml:space="preserve">  </v>
      </c>
    </row>
    <row r="22" spans="1:14" s="5" customFormat="1" ht="17.25" customHeight="1" x14ac:dyDescent="0.25">
      <c r="A22" s="205" t="str">
        <f>A6</f>
        <v xml:space="preserve">  </v>
      </c>
      <c r="B22" s="4" t="s">
        <v>22</v>
      </c>
      <c r="C22" s="206">
        <f>C6</f>
        <v>0</v>
      </c>
      <c r="D22" s="207">
        <f>D6</f>
        <v>0</v>
      </c>
      <c r="E22" s="208">
        <f t="shared" si="0"/>
        <v>0</v>
      </c>
      <c r="F22" s="212">
        <f t="shared" si="1"/>
        <v>0</v>
      </c>
      <c r="G22" s="213">
        <f t="shared" si="2"/>
        <v>0</v>
      </c>
      <c r="H22" s="4" t="s">
        <v>23</v>
      </c>
      <c r="I22" s="206">
        <f>I6</f>
        <v>0</v>
      </c>
      <c r="J22" s="207">
        <f>J6</f>
        <v>0</v>
      </c>
      <c r="K22" s="208">
        <f t="shared" si="3"/>
        <v>0</v>
      </c>
      <c r="L22" s="212">
        <f t="shared" si="4"/>
        <v>0</v>
      </c>
      <c r="M22" s="213">
        <f>ROUND((L22*3)/8,0)</f>
        <v>0</v>
      </c>
      <c r="N22" s="205" t="str">
        <f>N6</f>
        <v xml:space="preserve">  </v>
      </c>
    </row>
    <row r="23" spans="1:14" s="5" customFormat="1" ht="17.25" customHeight="1" x14ac:dyDescent="0.25">
      <c r="A23" s="205" t="str">
        <f>A8</f>
        <v xml:space="preserve">  </v>
      </c>
      <c r="B23" s="4" t="s">
        <v>24</v>
      </c>
      <c r="C23" s="206">
        <f>C8</f>
        <v>0</v>
      </c>
      <c r="D23" s="207">
        <f>D8</f>
        <v>0</v>
      </c>
      <c r="E23" s="208">
        <f t="shared" si="0"/>
        <v>0</v>
      </c>
      <c r="F23" s="212">
        <f t="shared" si="1"/>
        <v>0</v>
      </c>
      <c r="G23" s="213">
        <f t="shared" si="2"/>
        <v>0</v>
      </c>
      <c r="H23" s="4" t="s">
        <v>25</v>
      </c>
      <c r="I23" s="206">
        <f>I8</f>
        <v>0</v>
      </c>
      <c r="J23" s="207">
        <f>J8</f>
        <v>0</v>
      </c>
      <c r="K23" s="208">
        <f t="shared" si="3"/>
        <v>0</v>
      </c>
      <c r="L23" s="212">
        <f t="shared" si="4"/>
        <v>0</v>
      </c>
      <c r="M23" s="213">
        <f t="shared" ref="M23:M30" si="5">ROUND((L23*3)/8,0)</f>
        <v>0</v>
      </c>
      <c r="N23" s="205" t="str">
        <f>N8</f>
        <v xml:space="preserve">  </v>
      </c>
    </row>
    <row r="24" spans="1:14" s="5" customFormat="1" ht="17.25" customHeight="1" x14ac:dyDescent="0.25">
      <c r="A24" s="205" t="str">
        <f>A9</f>
        <v xml:space="preserve">  </v>
      </c>
      <c r="B24" s="4" t="s">
        <v>26</v>
      </c>
      <c r="C24" s="206">
        <f>C9</f>
        <v>0</v>
      </c>
      <c r="D24" s="207">
        <f>D9</f>
        <v>0</v>
      </c>
      <c r="E24" s="208">
        <f t="shared" si="0"/>
        <v>0</v>
      </c>
      <c r="F24" s="212">
        <f t="shared" si="1"/>
        <v>0</v>
      </c>
      <c r="G24" s="213">
        <f t="shared" si="2"/>
        <v>0</v>
      </c>
      <c r="H24" s="4" t="s">
        <v>27</v>
      </c>
      <c r="I24" s="206">
        <f>I9</f>
        <v>0</v>
      </c>
      <c r="J24" s="207">
        <f>J9</f>
        <v>0</v>
      </c>
      <c r="K24" s="208">
        <f t="shared" si="3"/>
        <v>0</v>
      </c>
      <c r="L24" s="212">
        <f t="shared" si="4"/>
        <v>0</v>
      </c>
      <c r="M24" s="213">
        <f t="shared" si="5"/>
        <v>0</v>
      </c>
      <c r="N24" s="205" t="str">
        <f>N9</f>
        <v xml:space="preserve">  </v>
      </c>
    </row>
    <row r="25" spans="1:14" s="5" customFormat="1" ht="17.25" customHeight="1" x14ac:dyDescent="0.25">
      <c r="A25" s="205" t="str">
        <f>A11</f>
        <v xml:space="preserve">  </v>
      </c>
      <c r="B25" s="4" t="s">
        <v>28</v>
      </c>
      <c r="C25" s="206">
        <f>C11</f>
        <v>0</v>
      </c>
      <c r="D25" s="207">
        <f>D11</f>
        <v>0</v>
      </c>
      <c r="E25" s="208">
        <f t="shared" si="0"/>
        <v>0</v>
      </c>
      <c r="F25" s="212">
        <f t="shared" si="1"/>
        <v>0</v>
      </c>
      <c r="G25" s="213">
        <f t="shared" si="2"/>
        <v>0</v>
      </c>
      <c r="H25" s="4" t="s">
        <v>29</v>
      </c>
      <c r="I25" s="206">
        <f>I11</f>
        <v>0</v>
      </c>
      <c r="J25" s="207">
        <f>J11</f>
        <v>0</v>
      </c>
      <c r="K25" s="208">
        <f t="shared" si="3"/>
        <v>0</v>
      </c>
      <c r="L25" s="212">
        <f t="shared" si="4"/>
        <v>0</v>
      </c>
      <c r="M25" s="213">
        <f t="shared" si="5"/>
        <v>0</v>
      </c>
      <c r="N25" s="205" t="str">
        <f>N11</f>
        <v xml:space="preserve">  </v>
      </c>
    </row>
    <row r="26" spans="1:14" s="5" customFormat="1" ht="17.25" customHeight="1" x14ac:dyDescent="0.25">
      <c r="A26" s="205" t="str">
        <f>A12</f>
        <v xml:space="preserve">  </v>
      </c>
      <c r="B26" s="4" t="s">
        <v>30</v>
      </c>
      <c r="C26" s="206">
        <f>C12</f>
        <v>0</v>
      </c>
      <c r="D26" s="207">
        <f>D12</f>
        <v>0</v>
      </c>
      <c r="E26" s="208">
        <f t="shared" si="0"/>
        <v>0</v>
      </c>
      <c r="F26" s="212">
        <f t="shared" si="1"/>
        <v>0</v>
      </c>
      <c r="G26" s="213">
        <f t="shared" si="2"/>
        <v>0</v>
      </c>
      <c r="H26" s="4" t="s">
        <v>31</v>
      </c>
      <c r="I26" s="206">
        <f>I12</f>
        <v>0</v>
      </c>
      <c r="J26" s="207">
        <f>J12</f>
        <v>0</v>
      </c>
      <c r="K26" s="208">
        <f t="shared" si="3"/>
        <v>0</v>
      </c>
      <c r="L26" s="212">
        <f t="shared" si="4"/>
        <v>0</v>
      </c>
      <c r="M26" s="213">
        <f t="shared" si="5"/>
        <v>0</v>
      </c>
      <c r="N26" s="205" t="str">
        <f>N12</f>
        <v xml:space="preserve">  </v>
      </c>
    </row>
    <row r="27" spans="1:14" s="5" customFormat="1" ht="17.25" customHeight="1" x14ac:dyDescent="0.25">
      <c r="A27" s="205" t="str">
        <f>A14</f>
        <v xml:space="preserve">  </v>
      </c>
      <c r="B27" s="4" t="s">
        <v>33</v>
      </c>
      <c r="C27" s="206">
        <f>C14</f>
        <v>0</v>
      </c>
      <c r="D27" s="207">
        <f>D14</f>
        <v>0</v>
      </c>
      <c r="E27" s="208">
        <f t="shared" si="0"/>
        <v>0</v>
      </c>
      <c r="F27" s="212">
        <f t="shared" si="1"/>
        <v>0</v>
      </c>
      <c r="G27" s="213">
        <f t="shared" si="2"/>
        <v>0</v>
      </c>
      <c r="H27" s="4" t="s">
        <v>34</v>
      </c>
      <c r="I27" s="206">
        <f>I14</f>
        <v>0</v>
      </c>
      <c r="J27" s="207">
        <f>J14</f>
        <v>0</v>
      </c>
      <c r="K27" s="208">
        <f t="shared" si="3"/>
        <v>0</v>
      </c>
      <c r="L27" s="212">
        <f t="shared" si="4"/>
        <v>0</v>
      </c>
      <c r="M27" s="213">
        <f t="shared" si="5"/>
        <v>0</v>
      </c>
      <c r="N27" s="205" t="str">
        <f>N14</f>
        <v xml:space="preserve">  </v>
      </c>
    </row>
    <row r="28" spans="1:14" s="5" customFormat="1" ht="17.25" customHeight="1" x14ac:dyDescent="0.25">
      <c r="A28" s="205" t="str">
        <f>A15</f>
        <v xml:space="preserve">  </v>
      </c>
      <c r="B28" s="4" t="s">
        <v>35</v>
      </c>
      <c r="C28" s="206">
        <f>C15</f>
        <v>0</v>
      </c>
      <c r="D28" s="207">
        <f>D15</f>
        <v>0</v>
      </c>
      <c r="E28" s="208">
        <f t="shared" si="0"/>
        <v>0</v>
      </c>
      <c r="F28" s="212">
        <f t="shared" si="1"/>
        <v>0</v>
      </c>
      <c r="G28" s="213">
        <f t="shared" si="2"/>
        <v>0</v>
      </c>
      <c r="H28" s="4" t="s">
        <v>36</v>
      </c>
      <c r="I28" s="206">
        <f>I15</f>
        <v>0</v>
      </c>
      <c r="J28" s="207">
        <f>J15</f>
        <v>0</v>
      </c>
      <c r="K28" s="208">
        <f t="shared" si="3"/>
        <v>0</v>
      </c>
      <c r="L28" s="212">
        <f t="shared" si="4"/>
        <v>0</v>
      </c>
      <c r="M28" s="213">
        <f t="shared" si="5"/>
        <v>0</v>
      </c>
      <c r="N28" s="205" t="str">
        <f>N15</f>
        <v xml:space="preserve">  </v>
      </c>
    </row>
    <row r="29" spans="1:14" s="5" customFormat="1" ht="17.25" customHeight="1" x14ac:dyDescent="0.25">
      <c r="A29" s="205" t="str">
        <f>A17</f>
        <v xml:space="preserve">  </v>
      </c>
      <c r="B29" s="4" t="s">
        <v>38</v>
      </c>
      <c r="C29" s="206">
        <f>C17</f>
        <v>0</v>
      </c>
      <c r="D29" s="207">
        <f>D17</f>
        <v>0</v>
      </c>
      <c r="E29" s="208">
        <f t="shared" si="0"/>
        <v>0</v>
      </c>
      <c r="F29" s="212">
        <f t="shared" si="1"/>
        <v>0</v>
      </c>
      <c r="G29" s="213">
        <f t="shared" si="2"/>
        <v>0</v>
      </c>
      <c r="H29" s="4" t="s">
        <v>39</v>
      </c>
      <c r="I29" s="206">
        <f>I17</f>
        <v>0</v>
      </c>
      <c r="J29" s="207">
        <f>J17</f>
        <v>0</v>
      </c>
      <c r="K29" s="208">
        <f t="shared" si="3"/>
        <v>0</v>
      </c>
      <c r="L29" s="212">
        <f t="shared" si="4"/>
        <v>0</v>
      </c>
      <c r="M29" s="213">
        <f t="shared" si="5"/>
        <v>0</v>
      </c>
      <c r="N29" s="205" t="str">
        <f>N17</f>
        <v xml:space="preserve">  </v>
      </c>
    </row>
    <row r="30" spans="1:14" s="5" customFormat="1" ht="17.25" customHeight="1" x14ac:dyDescent="0.25">
      <c r="A30" s="205" t="str">
        <f>A18</f>
        <v xml:space="preserve">  </v>
      </c>
      <c r="B30" s="4" t="s">
        <v>40</v>
      </c>
      <c r="C30" s="206">
        <f>C18</f>
        <v>0</v>
      </c>
      <c r="D30" s="207">
        <f>D18</f>
        <v>0</v>
      </c>
      <c r="E30" s="208">
        <f t="shared" si="0"/>
        <v>0</v>
      </c>
      <c r="F30" s="212">
        <f t="shared" si="1"/>
        <v>0</v>
      </c>
      <c r="G30" s="213">
        <f t="shared" si="2"/>
        <v>0</v>
      </c>
      <c r="H30" s="4" t="s">
        <v>41</v>
      </c>
      <c r="I30" s="206">
        <f>I18</f>
        <v>0</v>
      </c>
      <c r="J30" s="207">
        <f>J18</f>
        <v>0</v>
      </c>
      <c r="K30" s="208">
        <f t="shared" si="3"/>
        <v>0</v>
      </c>
      <c r="L30" s="212">
        <f t="shared" si="4"/>
        <v>0</v>
      </c>
      <c r="M30" s="213">
        <f t="shared" si="5"/>
        <v>0</v>
      </c>
      <c r="N30" s="205" t="str">
        <f>N18</f>
        <v xml:space="preserve">  </v>
      </c>
    </row>
    <row r="31" spans="1:14" x14ac:dyDescent="0.2">
      <c r="A31" s="12"/>
      <c r="B31" s="13"/>
      <c r="C31" s="13"/>
      <c r="D31" s="12"/>
      <c r="E31" s="12"/>
      <c r="H31" s="12"/>
      <c r="I31" s="12"/>
      <c r="J31" s="12"/>
      <c r="M31" s="13"/>
      <c r="N31" s="12"/>
    </row>
  </sheetData>
  <sheetProtection algorithmName="SHA-512" hashValue="hdA91b2zmN/U08P/c2aAP+s58k5CdleO9npl/xscD3UjMnXgp/5HXpBAEntSHPQK3/etJPOWSURSF6a8T3j+Lg==" saltValue="ruVotfJHusCyXZE7DgP7bg==" spinCount="100000" sheet="1" objects="1" scenarios="1" selectLockedCells="1"/>
  <mergeCells count="1">
    <mergeCell ref="A2:N2"/>
  </mergeCells>
  <printOptions horizontalCentered="1" verticalCentered="1"/>
  <pageMargins left="0.35433070866141736" right="0.15748031496062992" top="0.59055118110236227" bottom="0.6692913385826772" header="0.51181102362204722" footer="0.51181102362204722"/>
  <pageSetup paperSize="9" scale="98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workbookViewId="0">
      <selection activeCell="M5" sqref="M5"/>
    </sheetView>
  </sheetViews>
  <sheetFormatPr baseColWidth="10" defaultRowHeight="15" x14ac:dyDescent="0.25"/>
  <cols>
    <col min="1" max="1" width="20.7109375" customWidth="1"/>
    <col min="2" max="2" width="25.7109375" customWidth="1"/>
    <col min="3" max="3" width="20.7109375" customWidth="1"/>
    <col min="4" max="4" width="10.7109375" customWidth="1"/>
    <col min="5" max="6" width="20.7109375" customWidth="1"/>
    <col min="7" max="7" width="10.7109375" customWidth="1"/>
    <col min="8" max="8" width="25.7109375" customWidth="1"/>
    <col min="9" max="9" width="20.7109375" customWidth="1"/>
  </cols>
  <sheetData>
    <row r="1" spans="1:10" ht="15.75" thickBot="1" x14ac:dyDescent="0.3">
      <c r="A1" s="20"/>
      <c r="B1" s="20"/>
      <c r="C1" s="20"/>
      <c r="D1" s="20"/>
      <c r="E1" s="20"/>
      <c r="F1" s="20"/>
      <c r="G1" s="20"/>
      <c r="H1" s="20"/>
      <c r="I1" s="20"/>
      <c r="J1" s="20"/>
    </row>
    <row r="2" spans="1:10" ht="20.100000000000001" customHeight="1" thickBot="1" x14ac:dyDescent="0.3">
      <c r="A2" s="20"/>
      <c r="B2" s="355" t="s">
        <v>77</v>
      </c>
      <c r="C2" s="356"/>
      <c r="D2" s="355" t="s">
        <v>78</v>
      </c>
      <c r="E2" s="357"/>
      <c r="F2" s="352" t="s">
        <v>79</v>
      </c>
      <c r="G2" s="352"/>
      <c r="H2" s="216" t="s">
        <v>95</v>
      </c>
      <c r="I2" s="216" t="s">
        <v>96</v>
      </c>
      <c r="J2" s="20"/>
    </row>
    <row r="3" spans="1:10" ht="20.100000000000001" customHeight="1" thickBot="1" x14ac:dyDescent="0.3">
      <c r="A3" s="20"/>
      <c r="B3" s="358">
        <f>Données!D12</f>
        <v>0</v>
      </c>
      <c r="C3" s="359"/>
      <c r="D3" s="360">
        <f>Données!C14</f>
        <v>0</v>
      </c>
      <c r="E3" s="360"/>
      <c r="F3" s="360">
        <f>Données!K14</f>
        <v>0</v>
      </c>
      <c r="G3" s="360"/>
      <c r="H3" s="233">
        <f>Données!G12</f>
        <v>1</v>
      </c>
      <c r="I3" s="217" t="str">
        <f>Données!L12</f>
        <v>2 janvier 1900</v>
      </c>
      <c r="J3" s="20"/>
    </row>
    <row r="4" spans="1:10" ht="8.1" customHeight="1" thickBot="1" x14ac:dyDescent="0.3">
      <c r="A4" s="20"/>
      <c r="B4" s="20"/>
      <c r="C4" s="20"/>
      <c r="D4" s="211"/>
      <c r="E4" s="211"/>
      <c r="F4" s="211"/>
      <c r="G4" s="211"/>
      <c r="H4" s="20"/>
      <c r="I4" s="20"/>
      <c r="J4" s="20"/>
    </row>
    <row r="5" spans="1:10" ht="20.100000000000001" customHeight="1" thickBot="1" x14ac:dyDescent="0.3">
      <c r="A5" s="20"/>
      <c r="B5" s="219" t="s">
        <v>80</v>
      </c>
      <c r="C5" s="352" t="s">
        <v>81</v>
      </c>
      <c r="D5" s="219" t="s">
        <v>82</v>
      </c>
      <c r="E5" s="219" t="s">
        <v>83</v>
      </c>
      <c r="F5" s="219" t="s">
        <v>84</v>
      </c>
      <c r="G5" s="219" t="s">
        <v>82</v>
      </c>
      <c r="H5" s="219" t="s">
        <v>80</v>
      </c>
      <c r="I5" s="352" t="s">
        <v>81</v>
      </c>
      <c r="J5" s="20"/>
    </row>
    <row r="6" spans="1:10" ht="20.100000000000001" customHeight="1" thickBot="1" x14ac:dyDescent="0.3">
      <c r="A6" s="20"/>
      <c r="B6" s="220" t="s">
        <v>85</v>
      </c>
      <c r="C6" s="352"/>
      <c r="D6" s="220" t="s">
        <v>86</v>
      </c>
      <c r="E6" s="220" t="s">
        <v>7</v>
      </c>
      <c r="F6" s="220" t="s">
        <v>87</v>
      </c>
      <c r="G6" s="220" t="s">
        <v>86</v>
      </c>
      <c r="H6" s="220" t="s">
        <v>88</v>
      </c>
      <c r="I6" s="352"/>
      <c r="J6" s="20"/>
    </row>
    <row r="7" spans="1:10" ht="8.1" customHeight="1" thickBot="1" x14ac:dyDescent="0.3">
      <c r="A7" s="20"/>
      <c r="B7" s="211"/>
      <c r="C7" s="211"/>
      <c r="D7" s="211"/>
      <c r="E7" s="211"/>
      <c r="F7" s="211"/>
      <c r="G7" s="211"/>
      <c r="H7" s="211"/>
      <c r="I7" s="211"/>
      <c r="J7" s="20"/>
    </row>
    <row r="8" spans="1:10" ht="20.100000000000001" customHeight="1" thickTop="1" x14ac:dyDescent="0.25">
      <c r="A8" s="20"/>
      <c r="B8" s="221" t="str">
        <f>Données!C17&amp;Données!T14&amp;Données!F17</f>
        <v xml:space="preserve">  </v>
      </c>
      <c r="C8" s="222">
        <f>Données!I17</f>
        <v>0</v>
      </c>
      <c r="D8" s="223"/>
      <c r="E8" s="224"/>
      <c r="F8" s="223"/>
      <c r="G8" s="223"/>
      <c r="H8" s="223" t="str">
        <f>Données!K17&amp;Données!T14&amp;Données!N17</f>
        <v xml:space="preserve">  </v>
      </c>
      <c r="I8" s="225">
        <f>Données!Q17</f>
        <v>0</v>
      </c>
      <c r="J8" s="20"/>
    </row>
    <row r="9" spans="1:10" ht="20.100000000000001" customHeight="1" x14ac:dyDescent="0.25">
      <c r="A9" s="20"/>
      <c r="B9" s="231" t="str">
        <f>Données!C18&amp;Données!T14&amp;Données!F18</f>
        <v xml:space="preserve">  </v>
      </c>
      <c r="C9" s="234">
        <f>Données!I18</f>
        <v>0</v>
      </c>
      <c r="D9" s="226"/>
      <c r="E9" s="227"/>
      <c r="F9" s="226"/>
      <c r="G9" s="226"/>
      <c r="H9" s="226" t="str">
        <f>Données!K18&amp;Données!T14&amp;Données!N18</f>
        <v xml:space="preserve">  </v>
      </c>
      <c r="I9" s="235">
        <f>Données!Q18</f>
        <v>0</v>
      </c>
      <c r="J9" s="20"/>
    </row>
    <row r="10" spans="1:10" ht="20.100000000000001" customHeight="1" thickBot="1" x14ac:dyDescent="0.3">
      <c r="A10" s="20"/>
      <c r="B10" s="353" t="s">
        <v>7</v>
      </c>
      <c r="C10" s="354"/>
      <c r="D10" s="228"/>
      <c r="E10" s="228"/>
      <c r="F10" s="229"/>
      <c r="G10" s="228"/>
      <c r="H10" s="228"/>
      <c r="I10" s="230"/>
      <c r="J10" s="20"/>
    </row>
    <row r="11" spans="1:10" ht="8.1" customHeight="1" thickTop="1" thickBot="1" x14ac:dyDescent="0.3">
      <c r="A11" s="20"/>
      <c r="B11" s="211"/>
      <c r="C11" s="211"/>
      <c r="D11" s="20"/>
      <c r="E11" s="20"/>
      <c r="F11" s="20"/>
      <c r="G11" s="20"/>
      <c r="H11" s="20"/>
      <c r="I11" s="20"/>
      <c r="J11" s="20"/>
    </row>
    <row r="12" spans="1:10" ht="20.100000000000001" customHeight="1" thickTop="1" x14ac:dyDescent="0.25">
      <c r="A12" s="20"/>
      <c r="B12" s="236" t="str">
        <f>Données!C19&amp;Données!T14&amp;Données!F19</f>
        <v xml:space="preserve">  </v>
      </c>
      <c r="C12" s="222">
        <f>Données!I19</f>
        <v>0</v>
      </c>
      <c r="D12" s="223"/>
      <c r="E12" s="224"/>
      <c r="F12" s="223"/>
      <c r="G12" s="223"/>
      <c r="H12" s="223" t="str">
        <f>Données!K19&amp;Données!T14&amp;Données!N19</f>
        <v xml:space="preserve">  </v>
      </c>
      <c r="I12" s="225">
        <f>Données!Q19</f>
        <v>0</v>
      </c>
      <c r="J12" s="20"/>
    </row>
    <row r="13" spans="1:10" ht="20.100000000000001" customHeight="1" x14ac:dyDescent="0.25">
      <c r="A13" s="20"/>
      <c r="B13" s="237" t="str">
        <f>Données!C20&amp;Données!T14&amp;Données!F20</f>
        <v xml:space="preserve">  </v>
      </c>
      <c r="C13" s="234">
        <f>Données!I20</f>
        <v>0</v>
      </c>
      <c r="D13" s="226"/>
      <c r="E13" s="227"/>
      <c r="F13" s="226"/>
      <c r="G13" s="226"/>
      <c r="H13" s="226" t="str">
        <f>Données!K20&amp;Données!T14&amp;Données!N20</f>
        <v xml:space="preserve">  </v>
      </c>
      <c r="I13" s="235">
        <f>Données!Q20</f>
        <v>0</v>
      </c>
      <c r="J13" s="20"/>
    </row>
    <row r="14" spans="1:10" ht="20.100000000000001" customHeight="1" thickBot="1" x14ac:dyDescent="0.3">
      <c r="A14" s="20"/>
      <c r="B14" s="353" t="s">
        <v>7</v>
      </c>
      <c r="C14" s="354"/>
      <c r="D14" s="228"/>
      <c r="E14" s="228"/>
      <c r="F14" s="229"/>
      <c r="G14" s="228"/>
      <c r="H14" s="228"/>
      <c r="I14" s="230"/>
      <c r="J14" s="20"/>
    </row>
    <row r="15" spans="1:10" ht="8.1" customHeight="1" thickTop="1" thickBot="1" x14ac:dyDescent="0.3">
      <c r="A15" s="20"/>
      <c r="B15" s="211"/>
      <c r="C15" s="211"/>
      <c r="D15" s="20"/>
      <c r="E15" s="20"/>
      <c r="F15" s="20"/>
      <c r="G15" s="20"/>
      <c r="H15" s="20"/>
      <c r="I15" s="20"/>
      <c r="J15" s="20"/>
    </row>
    <row r="16" spans="1:10" ht="20.100000000000001" customHeight="1" thickTop="1" x14ac:dyDescent="0.25">
      <c r="A16" s="20"/>
      <c r="B16" s="221" t="str">
        <f>Données!C21&amp;Données!T14&amp;Données!F21</f>
        <v xml:space="preserve">  </v>
      </c>
      <c r="C16" s="222">
        <f>Données!I21</f>
        <v>0</v>
      </c>
      <c r="D16" s="223"/>
      <c r="E16" s="224"/>
      <c r="F16" s="223"/>
      <c r="G16" s="223"/>
      <c r="H16" s="223" t="str">
        <f>Données!K21&amp;Données!T14&amp;Données!N21</f>
        <v xml:space="preserve">  </v>
      </c>
      <c r="I16" s="225">
        <f>Données!Q21</f>
        <v>0</v>
      </c>
      <c r="J16" s="20"/>
    </row>
    <row r="17" spans="1:11" ht="20.100000000000001" customHeight="1" x14ac:dyDescent="0.25">
      <c r="A17" s="20"/>
      <c r="B17" s="231" t="str">
        <f>Données!C22&amp;Données!T14&amp;Données!F22</f>
        <v xml:space="preserve">  </v>
      </c>
      <c r="C17" s="234">
        <f>Données!I22</f>
        <v>0</v>
      </c>
      <c r="D17" s="226"/>
      <c r="E17" s="227"/>
      <c r="F17" s="226"/>
      <c r="G17" s="226"/>
      <c r="H17" s="226" t="str">
        <f>Données!K22&amp;Données!T14&amp;Données!N22</f>
        <v xml:space="preserve">  </v>
      </c>
      <c r="I17" s="235">
        <f>Données!Q22</f>
        <v>0</v>
      </c>
      <c r="J17" s="20"/>
    </row>
    <row r="18" spans="1:11" ht="20.100000000000001" customHeight="1" thickBot="1" x14ac:dyDescent="0.3">
      <c r="A18" s="20"/>
      <c r="B18" s="353" t="s">
        <v>7</v>
      </c>
      <c r="C18" s="354"/>
      <c r="D18" s="228"/>
      <c r="E18" s="228"/>
      <c r="F18" s="229"/>
      <c r="G18" s="228"/>
      <c r="H18" s="228"/>
      <c r="I18" s="230"/>
      <c r="J18" s="20"/>
    </row>
    <row r="19" spans="1:11" ht="8.1" customHeight="1" thickTop="1" thickBot="1" x14ac:dyDescent="0.3">
      <c r="A19" s="20"/>
      <c r="B19" s="211"/>
      <c r="C19" s="211"/>
      <c r="D19" s="20"/>
      <c r="E19" s="20"/>
      <c r="F19" s="20"/>
      <c r="G19" s="20"/>
      <c r="H19" s="20"/>
      <c r="I19" s="20"/>
      <c r="J19" s="20"/>
    </row>
    <row r="20" spans="1:11" ht="20.100000000000001" customHeight="1" thickTop="1" x14ac:dyDescent="0.25">
      <c r="A20" s="20"/>
      <c r="B20" s="221" t="str">
        <f>Données!C23&amp;Données!T14&amp;Données!F23</f>
        <v xml:space="preserve">  </v>
      </c>
      <c r="C20" s="222">
        <f>Données!I23</f>
        <v>0</v>
      </c>
      <c r="D20" s="223"/>
      <c r="E20" s="224"/>
      <c r="F20" s="223"/>
      <c r="G20" s="223"/>
      <c r="H20" s="223" t="str">
        <f>Données!K23&amp;Données!T14&amp;Données!N23</f>
        <v xml:space="preserve">  </v>
      </c>
      <c r="I20" s="225">
        <f>Données!Q23</f>
        <v>0</v>
      </c>
      <c r="J20" s="20"/>
    </row>
    <row r="21" spans="1:11" ht="20.100000000000001" customHeight="1" x14ac:dyDescent="0.25">
      <c r="A21" s="20"/>
      <c r="B21" s="231" t="str">
        <f>Données!C24&amp;Données!T14&amp;Données!F24</f>
        <v xml:space="preserve">  </v>
      </c>
      <c r="C21" s="234">
        <f>Données!I24</f>
        <v>0</v>
      </c>
      <c r="D21" s="226"/>
      <c r="E21" s="227"/>
      <c r="F21" s="226"/>
      <c r="G21" s="226"/>
      <c r="H21" s="226" t="str">
        <f>Données!K24&amp;Données!T14&amp;Données!N24</f>
        <v xml:space="preserve">  </v>
      </c>
      <c r="I21" s="235">
        <f>Données!Q24</f>
        <v>0</v>
      </c>
      <c r="J21" s="20"/>
    </row>
    <row r="22" spans="1:11" ht="20.100000000000001" customHeight="1" thickBot="1" x14ac:dyDescent="0.3">
      <c r="A22" s="20"/>
      <c r="B22" s="353" t="s">
        <v>7</v>
      </c>
      <c r="C22" s="354"/>
      <c r="D22" s="228"/>
      <c r="E22" s="228"/>
      <c r="F22" s="229"/>
      <c r="G22" s="228"/>
      <c r="H22" s="228"/>
      <c r="I22" s="230"/>
      <c r="J22" s="20"/>
    </row>
    <row r="23" spans="1:11" ht="8.1" customHeight="1" thickTop="1" thickBot="1" x14ac:dyDescent="0.3">
      <c r="A23" s="20"/>
      <c r="B23" s="211"/>
      <c r="C23" s="211"/>
      <c r="D23" s="20"/>
      <c r="E23" s="20"/>
      <c r="F23" s="20"/>
      <c r="G23" s="20"/>
      <c r="H23" s="20"/>
      <c r="I23" s="20"/>
      <c r="J23" s="20"/>
    </row>
    <row r="24" spans="1:11" ht="20.100000000000001" customHeight="1" thickTop="1" thickBot="1" x14ac:dyDescent="0.3">
      <c r="A24" s="20"/>
      <c r="B24" s="238" t="str">
        <f>Données!C25&amp;Données!T14&amp;Données!F25</f>
        <v xml:space="preserve">  </v>
      </c>
      <c r="C24" s="239">
        <f>Données!I25</f>
        <v>0</v>
      </c>
      <c r="D24" s="240"/>
      <c r="E24" s="224"/>
      <c r="F24" s="223"/>
      <c r="G24" s="223"/>
      <c r="H24" s="223" t="str">
        <f>Données!K25&amp;Données!T14&amp;Données!N25</f>
        <v xml:space="preserve">  </v>
      </c>
      <c r="I24" s="225">
        <f>Données!Q25</f>
        <v>0</v>
      </c>
      <c r="J24" s="20"/>
    </row>
    <row r="25" spans="1:11" ht="20.100000000000001" customHeight="1" thickTop="1" x14ac:dyDescent="0.25">
      <c r="A25" s="20"/>
      <c r="B25" s="221" t="str">
        <f>Données!C26&amp;Données!T14&amp;Données!F26</f>
        <v xml:space="preserve">  </v>
      </c>
      <c r="C25" s="222">
        <f>Données!I26</f>
        <v>0</v>
      </c>
      <c r="D25" s="223"/>
      <c r="E25" s="227"/>
      <c r="F25" s="226"/>
      <c r="G25" s="226"/>
      <c r="H25" s="226" t="str">
        <f>Données!K26&amp;Données!T14&amp;Données!N26</f>
        <v xml:space="preserve">  </v>
      </c>
      <c r="I25" s="235">
        <f>Données!Q26</f>
        <v>0</v>
      </c>
      <c r="J25" s="20"/>
    </row>
    <row r="26" spans="1:11" ht="20.100000000000001" customHeight="1" thickBot="1" x14ac:dyDescent="0.3">
      <c r="A26" s="20"/>
      <c r="B26" s="353" t="s">
        <v>7</v>
      </c>
      <c r="C26" s="354"/>
      <c r="D26" s="228"/>
      <c r="E26" s="228"/>
      <c r="F26" s="229"/>
      <c r="G26" s="228"/>
      <c r="H26" s="228"/>
      <c r="I26" s="230"/>
      <c r="J26" s="20"/>
    </row>
    <row r="27" spans="1:11" ht="8.1" customHeight="1" thickTop="1" thickBot="1" x14ac:dyDescent="0.3">
      <c r="A27" s="20"/>
      <c r="B27" s="20"/>
      <c r="C27" s="20"/>
      <c r="D27" s="20"/>
      <c r="E27" s="20"/>
      <c r="F27" s="20"/>
      <c r="G27" s="20"/>
      <c r="H27" s="20"/>
      <c r="I27" s="20"/>
      <c r="J27" s="20"/>
    </row>
    <row r="28" spans="1:11" ht="20.100000000000001" customHeight="1" thickBot="1" x14ac:dyDescent="0.3">
      <c r="A28" s="20"/>
      <c r="B28" s="352" t="s">
        <v>89</v>
      </c>
      <c r="C28" s="352"/>
      <c r="D28" s="352"/>
      <c r="E28" s="232"/>
      <c r="F28" s="352" t="s">
        <v>90</v>
      </c>
      <c r="G28" s="352"/>
      <c r="H28" s="352"/>
      <c r="I28" s="232"/>
      <c r="J28" s="20"/>
    </row>
    <row r="29" spans="1:11" ht="8.1" customHeight="1" thickBot="1" x14ac:dyDescent="0.3">
      <c r="A29" s="20"/>
      <c r="B29" s="20"/>
      <c r="C29" s="20"/>
      <c r="D29" s="20"/>
      <c r="E29" s="20"/>
      <c r="F29" s="20"/>
      <c r="G29" s="20"/>
      <c r="H29" s="20"/>
      <c r="I29" s="20"/>
      <c r="J29" s="20"/>
    </row>
    <row r="30" spans="1:11" ht="20.100000000000001" customHeight="1" thickBot="1" x14ac:dyDescent="0.3">
      <c r="A30" s="20"/>
      <c r="B30" s="352" t="s">
        <v>91</v>
      </c>
      <c r="C30" s="352"/>
      <c r="D30" s="218"/>
      <c r="E30" s="352" t="s">
        <v>92</v>
      </c>
      <c r="F30" s="352"/>
      <c r="G30" s="218"/>
      <c r="H30" s="216" t="s">
        <v>93</v>
      </c>
      <c r="I30" s="218"/>
      <c r="J30" s="20"/>
      <c r="K30" s="214"/>
    </row>
    <row r="31" spans="1:11" x14ac:dyDescent="0.25">
      <c r="A31" s="20"/>
      <c r="B31" s="20"/>
      <c r="C31" s="20"/>
      <c r="D31" s="20"/>
      <c r="E31" s="20"/>
      <c r="F31" s="20"/>
      <c r="G31" s="20"/>
      <c r="H31" s="20"/>
      <c r="I31" s="20"/>
      <c r="J31" s="20"/>
    </row>
  </sheetData>
  <sheetProtection algorithmName="SHA-512" hashValue="BofHxrIzJSVmY00oDvCN3VJf14JvId5sbh7O4xKa6vISpoQHQHjey1jc11cHtn4dPXr6+R5h4ymPOIyP4z/knA==" saltValue="XAFT+83ubDfXwrmyjJcXqg==" spinCount="100000" sheet="1" objects="1" scenarios="1" selectLockedCells="1"/>
  <mergeCells count="17">
    <mergeCell ref="B2:C2"/>
    <mergeCell ref="D2:E2"/>
    <mergeCell ref="F2:G2"/>
    <mergeCell ref="B3:C3"/>
    <mergeCell ref="D3:E3"/>
    <mergeCell ref="F3:G3"/>
    <mergeCell ref="B28:D28"/>
    <mergeCell ref="F28:H28"/>
    <mergeCell ref="B30:C30"/>
    <mergeCell ref="E30:F30"/>
    <mergeCell ref="I5:I6"/>
    <mergeCell ref="B10:C10"/>
    <mergeCell ref="B14:C14"/>
    <mergeCell ref="B18:C18"/>
    <mergeCell ref="B26:C26"/>
    <mergeCell ref="B22:C22"/>
    <mergeCell ref="C5:C6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topLeftCell="A26" workbookViewId="0">
      <selection activeCell="N37" sqref="N37"/>
    </sheetView>
  </sheetViews>
  <sheetFormatPr baseColWidth="10" defaultRowHeight="15" x14ac:dyDescent="0.25"/>
  <sheetData/>
  <sheetProtection algorithmName="SHA-512" hashValue="PdLzOWMCACdVIXEVAg8tP9RyX7aMoFXQSrzWP1FYWo5vbQA6rKiRyBHzH1zjA02Ki3/FkW+BUe4cDl+jflLCTw==" saltValue="3GgPFX6pKRr86WC7SFSsoQ==" spinCount="100000" sheet="1" objects="1" scenarios="1" selectLockedCells="1" selectUnlockedCells="1"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0241" r:id="rId4">
          <objectPr defaultSize="0" r:id="rId5">
            <anchor moveWithCells="1" sizeWithCells="1">
              <from>
                <xdr:col>1</xdr:col>
                <xdr:colOff>495300</xdr:colOff>
                <xdr:row>7</xdr:row>
                <xdr:rowOff>123825</xdr:rowOff>
              </from>
              <to>
                <xdr:col>10</xdr:col>
                <xdr:colOff>314325</xdr:colOff>
                <xdr:row>60</xdr:row>
                <xdr:rowOff>180975</xdr:rowOff>
              </to>
            </anchor>
          </objectPr>
        </oleObject>
      </mc:Choice>
      <mc:Fallback>
        <oleObject progId="Word.Document.12" shapeId="10241" r:id="rId4"/>
      </mc:Fallback>
    </mc:AlternateContent>
    <mc:AlternateContent xmlns:mc="http://schemas.openxmlformats.org/markup-compatibility/2006">
      <mc:Choice Requires="x14">
        <oleObject progId="Word.Document.12" shapeId="10242" r:id="rId6">
          <objectPr defaultSize="0" r:id="rId7">
            <anchor moveWithCells="1">
              <from>
                <xdr:col>1</xdr:col>
                <xdr:colOff>485775</xdr:colOff>
                <xdr:row>50</xdr:row>
                <xdr:rowOff>85725</xdr:rowOff>
              </from>
              <to>
                <xdr:col>10</xdr:col>
                <xdr:colOff>304800</xdr:colOff>
                <xdr:row>60</xdr:row>
                <xdr:rowOff>161925</xdr:rowOff>
              </to>
            </anchor>
          </objectPr>
        </oleObject>
      </mc:Choice>
      <mc:Fallback>
        <oleObject progId="Word.Document.12" shapeId="10242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1</vt:i4>
      </vt:variant>
    </vt:vector>
  </HeadingPairs>
  <TitlesOfParts>
    <vt:vector size="10" baseType="lpstr">
      <vt:lpstr>Données</vt:lpstr>
      <vt:lpstr>1°Equipe homme</vt:lpstr>
      <vt:lpstr>2°Equipe homme</vt:lpstr>
      <vt:lpstr>3°Equipe homme</vt:lpstr>
      <vt:lpstr>Equipe dame</vt:lpstr>
      <vt:lpstr>Equipe mixte</vt:lpstr>
      <vt:lpstr>Coups rendus</vt:lpstr>
      <vt:lpstr>Feuille de rencontre</vt:lpstr>
      <vt:lpstr>Mode d'emploi</vt:lpstr>
      <vt:lpstr>'Coups rendus'!Zone_d_impression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jean-luc</dc:creator>
  <cp:lastModifiedBy>jean-luc</cp:lastModifiedBy>
  <cp:lastPrinted>2016-09-09T13:59:44Z</cp:lastPrinted>
  <dcterms:created xsi:type="dcterms:W3CDTF">2014-11-27T19:47:00Z</dcterms:created>
  <dcterms:modified xsi:type="dcterms:W3CDTF">2017-10-02T20:14:56Z</dcterms:modified>
</cp:coreProperties>
</file>